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/>
  <mc:AlternateContent xmlns:mc="http://schemas.openxmlformats.org/markup-compatibility/2006">
    <mc:Choice Requires="x15">
      <x15ac:absPath xmlns:x15ac="http://schemas.microsoft.com/office/spreadsheetml/2010/11/ac" url="H:\My Drive\DATA\DE - SupplementaryWeightingSharing\"/>
    </mc:Choice>
  </mc:AlternateContent>
  <xr:revisionPtr revIDLastSave="0" documentId="13_ncr:1_{157761A2-D97C-4313-9E09-DAA0758D1403}" xr6:coauthVersionLast="36" xr6:coauthVersionMax="36" xr10:uidLastSave="{00000000-0000-0000-0000-000000000000}"/>
  <bookViews>
    <workbookView xWindow="1290" yWindow="-135" windowWidth="26565" windowHeight="11340" xr2:uid="{00000000-000D-0000-FFFF-FFFF00000000}"/>
  </bookViews>
  <sheets>
    <sheet name="SupplementaryWeight_Line3.9" sheetId="9" r:id="rId1"/>
    <sheet name="SW_DE_Original" sheetId="12" state="hidden" r:id="rId2"/>
    <sheet name="OperationalSharingDetail" sheetId="10" r:id="rId3"/>
    <sheet name="FinalOpSharingDE" sheetId="14" state="hidden" r:id="rId4"/>
    <sheet name="Notes" sheetId="2" state="hidden" r:id="rId5"/>
  </sheets>
  <definedNames>
    <definedName name="_xlnm._FilterDatabase" localSheetId="3" hidden="1">FinalOpSharingDE!$M$1:$M$337</definedName>
    <definedName name="_xlnm._FilterDatabase" localSheetId="2" hidden="1">OperationalSharingDetail!$F$3:$IL$342</definedName>
    <definedName name="_xlnm.Print_Titles" localSheetId="2">OperationalSharingDetail!$1:$3</definedName>
    <definedName name="stop" localSheetId="2">#REF!</definedName>
    <definedName name="stop">#REF!</definedName>
    <definedName name="SW" localSheetId="2">OperationalSharingDetail!$F$4:$Q$330</definedName>
    <definedName name="SW" localSheetId="1">SW_DE_Original!$B$3:$J$329</definedName>
    <definedName name="SW">#REF!</definedName>
  </definedNames>
  <calcPr calcId="191029"/>
</workbook>
</file>

<file path=xl/calcChain.xml><?xml version="1.0" encoding="utf-8"?>
<calcChain xmlns="http://schemas.openxmlformats.org/spreadsheetml/2006/main">
  <c r="F1" i="9" l="1"/>
  <c r="O340" i="10"/>
  <c r="N340" i="10"/>
  <c r="M340" i="10"/>
  <c r="L340" i="10"/>
  <c r="K340" i="10"/>
  <c r="J340" i="10"/>
  <c r="I340" i="10"/>
  <c r="H340" i="10"/>
  <c r="O339" i="10"/>
  <c r="N339" i="10"/>
  <c r="M339" i="10"/>
  <c r="L339" i="10"/>
  <c r="K339" i="10"/>
  <c r="J339" i="10"/>
  <c r="I339" i="10"/>
  <c r="H339" i="10"/>
  <c r="O338" i="10"/>
  <c r="N338" i="10"/>
  <c r="M338" i="10"/>
  <c r="L338" i="10"/>
  <c r="K338" i="10"/>
  <c r="J338" i="10"/>
  <c r="I338" i="10"/>
  <c r="H338" i="10"/>
  <c r="O337" i="10"/>
  <c r="N337" i="10"/>
  <c r="M337" i="10"/>
  <c r="L337" i="10"/>
  <c r="K337" i="10"/>
  <c r="J337" i="10"/>
  <c r="I337" i="10"/>
  <c r="H337" i="10"/>
  <c r="O336" i="10"/>
  <c r="N336" i="10"/>
  <c r="M336" i="10"/>
  <c r="L336" i="10"/>
  <c r="K336" i="10"/>
  <c r="J336" i="10"/>
  <c r="I336" i="10"/>
  <c r="H336" i="10"/>
  <c r="O335" i="10"/>
  <c r="N335" i="10"/>
  <c r="M335" i="10"/>
  <c r="L335" i="10"/>
  <c r="K335" i="10"/>
  <c r="J335" i="10"/>
  <c r="I335" i="10"/>
  <c r="H335" i="10"/>
  <c r="O334" i="10"/>
  <c r="N334" i="10"/>
  <c r="M334" i="10"/>
  <c r="L334" i="10"/>
  <c r="K334" i="10"/>
  <c r="J334" i="10"/>
  <c r="I334" i="10"/>
  <c r="H334" i="10"/>
  <c r="O333" i="10"/>
  <c r="N333" i="10"/>
  <c r="M333" i="10"/>
  <c r="L333" i="10"/>
  <c r="K333" i="10"/>
  <c r="J333" i="10"/>
  <c r="I333" i="10"/>
  <c r="H333" i="10"/>
  <c r="O332" i="10"/>
  <c r="N332" i="10"/>
  <c r="M332" i="10"/>
  <c r="L332" i="10"/>
  <c r="K332" i="10"/>
  <c r="J332" i="10"/>
  <c r="I332" i="10"/>
  <c r="H332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269" i="10"/>
  <c r="O270" i="10"/>
  <c r="O271" i="10"/>
  <c r="O272" i="10"/>
  <c r="O273" i="10"/>
  <c r="O274" i="10"/>
  <c r="O275" i="10"/>
  <c r="O276" i="10"/>
  <c r="O277" i="10"/>
  <c r="O278" i="10"/>
  <c r="O279" i="10"/>
  <c r="O280" i="10"/>
  <c r="O281" i="10"/>
  <c r="O282" i="10"/>
  <c r="O283" i="10"/>
  <c r="O284" i="10"/>
  <c r="O285" i="10"/>
  <c r="O286" i="10"/>
  <c r="O287" i="10"/>
  <c r="O288" i="10"/>
  <c r="O289" i="10"/>
  <c r="O290" i="10"/>
  <c r="O291" i="10"/>
  <c r="O292" i="10"/>
  <c r="O293" i="10"/>
  <c r="O294" i="10"/>
  <c r="O295" i="10"/>
  <c r="O296" i="10"/>
  <c r="O297" i="10"/>
  <c r="O298" i="10"/>
  <c r="O299" i="10"/>
  <c r="O300" i="10"/>
  <c r="O301" i="10"/>
  <c r="O302" i="10"/>
  <c r="O303" i="10"/>
  <c r="O304" i="10"/>
  <c r="O305" i="10"/>
  <c r="O306" i="10"/>
  <c r="O307" i="10"/>
  <c r="O308" i="10"/>
  <c r="O309" i="10"/>
  <c r="O310" i="10"/>
  <c r="O311" i="10"/>
  <c r="O312" i="10"/>
  <c r="O313" i="10"/>
  <c r="O314" i="10"/>
  <c r="O315" i="10"/>
  <c r="O316" i="10"/>
  <c r="O317" i="10"/>
  <c r="O318" i="10"/>
  <c r="O319" i="10"/>
  <c r="O320" i="10"/>
  <c r="O321" i="10"/>
  <c r="O322" i="10"/>
  <c r="O323" i="10"/>
  <c r="O324" i="10"/>
  <c r="O325" i="10"/>
  <c r="O326" i="10"/>
  <c r="O327" i="10"/>
  <c r="O328" i="10"/>
  <c r="O329" i="10"/>
  <c r="O330" i="10"/>
  <c r="O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M318" i="10"/>
  <c r="M319" i="10"/>
  <c r="M320" i="10"/>
  <c r="M321" i="10"/>
  <c r="M322" i="10"/>
  <c r="M323" i="10"/>
  <c r="M324" i="10"/>
  <c r="M325" i="10"/>
  <c r="M326" i="10"/>
  <c r="M327" i="10"/>
  <c r="M328" i="10"/>
  <c r="M329" i="10"/>
  <c r="M330" i="10"/>
  <c r="M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4" i="10"/>
  <c r="J335" i="14" l="1"/>
  <c r="I335" i="14"/>
  <c r="H335" i="14"/>
  <c r="G335" i="14"/>
  <c r="F335" i="14"/>
  <c r="E335" i="14"/>
  <c r="D335" i="14"/>
  <c r="C335" i="14"/>
  <c r="L333" i="14"/>
  <c r="M333" i="14" s="1"/>
  <c r="M332" i="14"/>
  <c r="L332" i="14"/>
  <c r="L331" i="14"/>
  <c r="M331" i="14" s="1"/>
  <c r="L330" i="14"/>
  <c r="M330" i="14" s="1"/>
  <c r="M329" i="14"/>
  <c r="L329" i="14"/>
  <c r="L328" i="14"/>
  <c r="M328" i="14" s="1"/>
  <c r="L327" i="14"/>
  <c r="M327" i="14" s="1"/>
  <c r="M326" i="14"/>
  <c r="L326" i="14"/>
  <c r="L325" i="14"/>
  <c r="M325" i="14" s="1"/>
  <c r="L324" i="14"/>
  <c r="M324" i="14" s="1"/>
  <c r="M323" i="14"/>
  <c r="L323" i="14"/>
  <c r="L322" i="14"/>
  <c r="M322" i="14" s="1"/>
  <c r="L321" i="14"/>
  <c r="M321" i="14" s="1"/>
  <c r="M320" i="14"/>
  <c r="L320" i="14"/>
  <c r="L319" i="14"/>
  <c r="M319" i="14" s="1"/>
  <c r="L318" i="14"/>
  <c r="M318" i="14" s="1"/>
  <c r="M317" i="14"/>
  <c r="L317" i="14"/>
  <c r="L316" i="14"/>
  <c r="M316" i="14" s="1"/>
  <c r="L315" i="14"/>
  <c r="M315" i="14" s="1"/>
  <c r="M314" i="14"/>
  <c r="L314" i="14"/>
  <c r="L313" i="14"/>
  <c r="M313" i="14" s="1"/>
  <c r="L312" i="14"/>
  <c r="M312" i="14" s="1"/>
  <c r="M311" i="14"/>
  <c r="L311" i="14"/>
  <c r="L310" i="14"/>
  <c r="M310" i="14" s="1"/>
  <c r="L309" i="14"/>
  <c r="M309" i="14" s="1"/>
  <c r="M308" i="14"/>
  <c r="L308" i="14"/>
  <c r="L307" i="14"/>
  <c r="M307" i="14" s="1"/>
  <c r="L306" i="14"/>
  <c r="M306" i="14" s="1"/>
  <c r="M305" i="14"/>
  <c r="L305" i="14"/>
  <c r="L304" i="14"/>
  <c r="M304" i="14" s="1"/>
  <c r="L303" i="14"/>
  <c r="M303" i="14" s="1"/>
  <c r="M302" i="14"/>
  <c r="L302" i="14"/>
  <c r="L301" i="14"/>
  <c r="M301" i="14" s="1"/>
  <c r="L300" i="14"/>
  <c r="M300" i="14" s="1"/>
  <c r="M299" i="14"/>
  <c r="L299" i="14"/>
  <c r="M298" i="14"/>
  <c r="L298" i="14"/>
  <c r="L297" i="14"/>
  <c r="M297" i="14" s="1"/>
  <c r="M296" i="14"/>
  <c r="L296" i="14"/>
  <c r="M295" i="14"/>
  <c r="L295" i="14"/>
  <c r="L294" i="14"/>
  <c r="M294" i="14" s="1"/>
  <c r="M293" i="14"/>
  <c r="L293" i="14"/>
  <c r="M292" i="14"/>
  <c r="L292" i="14"/>
  <c r="L291" i="14"/>
  <c r="M291" i="14" s="1"/>
  <c r="M290" i="14"/>
  <c r="L290" i="14"/>
  <c r="M289" i="14"/>
  <c r="L289" i="14"/>
  <c r="L288" i="14"/>
  <c r="M288" i="14" s="1"/>
  <c r="M287" i="14"/>
  <c r="L287" i="14"/>
  <c r="M286" i="14"/>
  <c r="L286" i="14"/>
  <c r="L285" i="14"/>
  <c r="M285" i="14" s="1"/>
  <c r="M284" i="14"/>
  <c r="L284" i="14"/>
  <c r="M283" i="14"/>
  <c r="L283" i="14"/>
  <c r="L282" i="14"/>
  <c r="M282" i="14" s="1"/>
  <c r="M281" i="14"/>
  <c r="L281" i="14"/>
  <c r="M280" i="14"/>
  <c r="L280" i="14"/>
  <c r="L279" i="14"/>
  <c r="M279" i="14" s="1"/>
  <c r="M278" i="14"/>
  <c r="L278" i="14"/>
  <c r="M277" i="14"/>
  <c r="L277" i="14"/>
  <c r="L276" i="14"/>
  <c r="M276" i="14" s="1"/>
  <c r="M275" i="14"/>
  <c r="L275" i="14"/>
  <c r="M274" i="14"/>
  <c r="L274" i="14"/>
  <c r="L273" i="14"/>
  <c r="M273" i="14" s="1"/>
  <c r="M272" i="14"/>
  <c r="L272" i="14"/>
  <c r="M271" i="14"/>
  <c r="L271" i="14"/>
  <c r="L270" i="14"/>
  <c r="M270" i="14" s="1"/>
  <c r="M269" i="14"/>
  <c r="L269" i="14"/>
  <c r="M268" i="14"/>
  <c r="L268" i="14"/>
  <c r="L267" i="14"/>
  <c r="M267" i="14" s="1"/>
  <c r="M266" i="14"/>
  <c r="L266" i="14"/>
  <c r="M265" i="14"/>
  <c r="L265" i="14"/>
  <c r="L264" i="14"/>
  <c r="M264" i="14" s="1"/>
  <c r="M263" i="14"/>
  <c r="L263" i="14"/>
  <c r="M262" i="14"/>
  <c r="L262" i="14"/>
  <c r="L261" i="14"/>
  <c r="M261" i="14" s="1"/>
  <c r="M260" i="14"/>
  <c r="L260" i="14"/>
  <c r="M259" i="14"/>
  <c r="L259" i="14"/>
  <c r="L258" i="14"/>
  <c r="M258" i="14" s="1"/>
  <c r="M257" i="14"/>
  <c r="L257" i="14"/>
  <c r="M256" i="14"/>
  <c r="L256" i="14"/>
  <c r="L255" i="14"/>
  <c r="M255" i="14" s="1"/>
  <c r="M254" i="14"/>
  <c r="L254" i="14"/>
  <c r="M253" i="14"/>
  <c r="L253" i="14"/>
  <c r="L252" i="14"/>
  <c r="M252" i="14" s="1"/>
  <c r="M251" i="14"/>
  <c r="L251" i="14"/>
  <c r="M250" i="14"/>
  <c r="L250" i="14"/>
  <c r="L249" i="14"/>
  <c r="M249" i="14" s="1"/>
  <c r="M248" i="14"/>
  <c r="L248" i="14"/>
  <c r="M247" i="14"/>
  <c r="L247" i="14"/>
  <c r="L246" i="14"/>
  <c r="M246" i="14" s="1"/>
  <c r="M245" i="14"/>
  <c r="L245" i="14"/>
  <c r="M244" i="14"/>
  <c r="L244" i="14"/>
  <c r="L243" i="14"/>
  <c r="M243" i="14" s="1"/>
  <c r="M242" i="14"/>
  <c r="L242" i="14"/>
  <c r="M241" i="14"/>
  <c r="L241" i="14"/>
  <c r="L240" i="14"/>
  <c r="M240" i="14" s="1"/>
  <c r="M239" i="14"/>
  <c r="L239" i="14"/>
  <c r="M238" i="14"/>
  <c r="L238" i="14"/>
  <c r="L237" i="14"/>
  <c r="M237" i="14" s="1"/>
  <c r="M236" i="14"/>
  <c r="L236" i="14"/>
  <c r="M235" i="14"/>
  <c r="L235" i="14"/>
  <c r="L234" i="14"/>
  <c r="M234" i="14" s="1"/>
  <c r="M233" i="14"/>
  <c r="L233" i="14"/>
  <c r="M232" i="14"/>
  <c r="L232" i="14"/>
  <c r="L231" i="14"/>
  <c r="M231" i="14" s="1"/>
  <c r="M230" i="14"/>
  <c r="L230" i="14"/>
  <c r="M229" i="14"/>
  <c r="L229" i="14"/>
  <c r="L228" i="14"/>
  <c r="M228" i="14" s="1"/>
  <c r="M227" i="14"/>
  <c r="L227" i="14"/>
  <c r="M226" i="14"/>
  <c r="L226" i="14"/>
  <c r="L225" i="14"/>
  <c r="M225" i="14" s="1"/>
  <c r="M224" i="14"/>
  <c r="L224" i="14"/>
  <c r="M223" i="14"/>
  <c r="L223" i="14"/>
  <c r="L222" i="14"/>
  <c r="M222" i="14" s="1"/>
  <c r="M221" i="14"/>
  <c r="L221" i="14"/>
  <c r="M220" i="14"/>
  <c r="L220" i="14"/>
  <c r="L219" i="14"/>
  <c r="M219" i="14" s="1"/>
  <c r="M218" i="14"/>
  <c r="L218" i="14"/>
  <c r="M217" i="14"/>
  <c r="L217" i="14"/>
  <c r="L216" i="14"/>
  <c r="M216" i="14" s="1"/>
  <c r="M215" i="14"/>
  <c r="L215" i="14"/>
  <c r="L214" i="14"/>
  <c r="M214" i="14" s="1"/>
  <c r="L213" i="14"/>
  <c r="M213" i="14" s="1"/>
  <c r="M212" i="14"/>
  <c r="L212" i="14"/>
  <c r="L211" i="14"/>
  <c r="M211" i="14" s="1"/>
  <c r="L210" i="14"/>
  <c r="M210" i="14" s="1"/>
  <c r="M209" i="14"/>
  <c r="L209" i="14"/>
  <c r="L208" i="14"/>
  <c r="M208" i="14" s="1"/>
  <c r="L207" i="14"/>
  <c r="M207" i="14" s="1"/>
  <c r="M206" i="14"/>
  <c r="L206" i="14"/>
  <c r="L205" i="14"/>
  <c r="M205" i="14" s="1"/>
  <c r="L204" i="14"/>
  <c r="M204" i="14" s="1"/>
  <c r="M203" i="14"/>
  <c r="L203" i="14"/>
  <c r="L202" i="14"/>
  <c r="M202" i="14" s="1"/>
  <c r="L201" i="14"/>
  <c r="M201" i="14" s="1"/>
  <c r="M200" i="14"/>
  <c r="L200" i="14"/>
  <c r="L199" i="14"/>
  <c r="M199" i="14" s="1"/>
  <c r="L198" i="14"/>
  <c r="M198" i="14" s="1"/>
  <c r="M197" i="14"/>
  <c r="L197" i="14"/>
  <c r="L196" i="14"/>
  <c r="M196" i="14" s="1"/>
  <c r="L195" i="14"/>
  <c r="M195" i="14" s="1"/>
  <c r="M194" i="14"/>
  <c r="L194" i="14"/>
  <c r="L193" i="14"/>
  <c r="M193" i="14" s="1"/>
  <c r="L192" i="14"/>
  <c r="M192" i="14" s="1"/>
  <c r="M191" i="14"/>
  <c r="L191" i="14"/>
  <c r="L190" i="14"/>
  <c r="M190" i="14" s="1"/>
  <c r="L189" i="14"/>
  <c r="M189" i="14" s="1"/>
  <c r="M188" i="14"/>
  <c r="L188" i="14"/>
  <c r="L187" i="14"/>
  <c r="M187" i="14" s="1"/>
  <c r="L186" i="14"/>
  <c r="M186" i="14" s="1"/>
  <c r="M185" i="14"/>
  <c r="L185" i="14"/>
  <c r="L184" i="14"/>
  <c r="M184" i="14" s="1"/>
  <c r="L183" i="14"/>
  <c r="M183" i="14" s="1"/>
  <c r="M182" i="14"/>
  <c r="L182" i="14"/>
  <c r="L181" i="14"/>
  <c r="M181" i="14" s="1"/>
  <c r="L180" i="14"/>
  <c r="M180" i="14" s="1"/>
  <c r="M179" i="14"/>
  <c r="L179" i="14"/>
  <c r="L178" i="14"/>
  <c r="M178" i="14" s="1"/>
  <c r="L177" i="14"/>
  <c r="M177" i="14" s="1"/>
  <c r="M176" i="14"/>
  <c r="L176" i="14"/>
  <c r="M175" i="14"/>
  <c r="L175" i="14"/>
  <c r="L174" i="14"/>
  <c r="M174" i="14" s="1"/>
  <c r="M173" i="14"/>
  <c r="L173" i="14"/>
  <c r="M172" i="14"/>
  <c r="L172" i="14"/>
  <c r="L171" i="14"/>
  <c r="M171" i="14" s="1"/>
  <c r="M170" i="14"/>
  <c r="L170" i="14"/>
  <c r="M169" i="14"/>
  <c r="L169" i="14"/>
  <c r="L168" i="14"/>
  <c r="M168" i="14" s="1"/>
  <c r="M167" i="14"/>
  <c r="L167" i="14"/>
  <c r="M166" i="14"/>
  <c r="L166" i="14"/>
  <c r="L165" i="14"/>
  <c r="M165" i="14" s="1"/>
  <c r="M164" i="14"/>
  <c r="L164" i="14"/>
  <c r="L163" i="14"/>
  <c r="M163" i="14" s="1"/>
  <c r="L162" i="14"/>
  <c r="M162" i="14" s="1"/>
  <c r="M161" i="14"/>
  <c r="L161" i="14"/>
  <c r="M160" i="14"/>
  <c r="L160" i="14"/>
  <c r="L159" i="14"/>
  <c r="M159" i="14" s="1"/>
  <c r="M158" i="14"/>
  <c r="L158" i="14"/>
  <c r="M157" i="14"/>
  <c r="L157" i="14"/>
  <c r="L156" i="14"/>
  <c r="M156" i="14" s="1"/>
  <c r="M155" i="14"/>
  <c r="L155" i="14"/>
  <c r="M154" i="14"/>
  <c r="L154" i="14"/>
  <c r="L153" i="14"/>
  <c r="M153" i="14" s="1"/>
  <c r="L152" i="14"/>
  <c r="M152" i="14" s="1"/>
  <c r="L151" i="14"/>
  <c r="M151" i="14" s="1"/>
  <c r="L150" i="14"/>
  <c r="M150" i="14" s="1"/>
  <c r="L149" i="14"/>
  <c r="M149" i="14" s="1"/>
  <c r="L148" i="14"/>
  <c r="M148" i="14" s="1"/>
  <c r="L147" i="14"/>
  <c r="M147" i="14" s="1"/>
  <c r="L146" i="14"/>
  <c r="M146" i="14" s="1"/>
  <c r="L145" i="14"/>
  <c r="M145" i="14" s="1"/>
  <c r="L144" i="14"/>
  <c r="M144" i="14" s="1"/>
  <c r="L143" i="14"/>
  <c r="M143" i="14" s="1"/>
  <c r="L142" i="14"/>
  <c r="M142" i="14" s="1"/>
  <c r="L141" i="14"/>
  <c r="M141" i="14" s="1"/>
  <c r="L140" i="14"/>
  <c r="M140" i="14" s="1"/>
  <c r="L139" i="14"/>
  <c r="M139" i="14" s="1"/>
  <c r="L138" i="14"/>
  <c r="M138" i="14" s="1"/>
  <c r="L137" i="14"/>
  <c r="M137" i="14" s="1"/>
  <c r="L136" i="14"/>
  <c r="M136" i="14" s="1"/>
  <c r="L135" i="14"/>
  <c r="M135" i="14" s="1"/>
  <c r="L134" i="14"/>
  <c r="M134" i="14" s="1"/>
  <c r="L133" i="14"/>
  <c r="M133" i="14" s="1"/>
  <c r="L132" i="14"/>
  <c r="M132" i="14" s="1"/>
  <c r="L131" i="14"/>
  <c r="M131" i="14" s="1"/>
  <c r="M130" i="14"/>
  <c r="L130" i="14"/>
  <c r="L129" i="14"/>
  <c r="M129" i="14" s="1"/>
  <c r="M128" i="14"/>
  <c r="L128" i="14"/>
  <c r="M127" i="14"/>
  <c r="L127" i="14"/>
  <c r="L126" i="14"/>
  <c r="M126" i="14" s="1"/>
  <c r="L125" i="14"/>
  <c r="M125" i="14" s="1"/>
  <c r="L124" i="14"/>
  <c r="M124" i="14" s="1"/>
  <c r="L123" i="14"/>
  <c r="M123" i="14" s="1"/>
  <c r="L122" i="14"/>
  <c r="M122" i="14" s="1"/>
  <c r="L121" i="14"/>
  <c r="M121" i="14" s="1"/>
  <c r="L120" i="14"/>
  <c r="M120" i="14" s="1"/>
  <c r="L119" i="14"/>
  <c r="M119" i="14" s="1"/>
  <c r="L118" i="14"/>
  <c r="M118" i="14" s="1"/>
  <c r="L117" i="14"/>
  <c r="M117" i="14" s="1"/>
  <c r="L116" i="14"/>
  <c r="M116" i="14" s="1"/>
  <c r="L115" i="14"/>
  <c r="M115" i="14" s="1"/>
  <c r="L114" i="14"/>
  <c r="M114" i="14" s="1"/>
  <c r="L113" i="14"/>
  <c r="M113" i="14" s="1"/>
  <c r="L112" i="14"/>
  <c r="M112" i="14" s="1"/>
  <c r="L111" i="14"/>
  <c r="M111" i="14" s="1"/>
  <c r="L110" i="14"/>
  <c r="M110" i="14" s="1"/>
  <c r="M109" i="14"/>
  <c r="L109" i="14"/>
  <c r="L108" i="14"/>
  <c r="M108" i="14" s="1"/>
  <c r="L107" i="14"/>
  <c r="M107" i="14" s="1"/>
  <c r="M106" i="14"/>
  <c r="L106" i="14"/>
  <c r="L105" i="14"/>
  <c r="M105" i="14" s="1"/>
  <c r="L104" i="14"/>
  <c r="M104" i="14" s="1"/>
  <c r="M103" i="14"/>
  <c r="L103" i="14"/>
  <c r="L102" i="14"/>
  <c r="M102" i="14" s="1"/>
  <c r="L101" i="14"/>
  <c r="M101" i="14" s="1"/>
  <c r="M100" i="14"/>
  <c r="L100" i="14"/>
  <c r="L99" i="14"/>
  <c r="M99" i="14" s="1"/>
  <c r="L98" i="14"/>
  <c r="M98" i="14" s="1"/>
  <c r="L97" i="14"/>
  <c r="M97" i="14" s="1"/>
  <c r="L96" i="14"/>
  <c r="M96" i="14" s="1"/>
  <c r="L95" i="14"/>
  <c r="M95" i="14" s="1"/>
  <c r="L94" i="14"/>
  <c r="M94" i="14" s="1"/>
  <c r="L93" i="14"/>
  <c r="M93" i="14" s="1"/>
  <c r="L92" i="14"/>
  <c r="M92" i="14" s="1"/>
  <c r="L91" i="14"/>
  <c r="M91" i="14" s="1"/>
  <c r="L90" i="14"/>
  <c r="M90" i="14" s="1"/>
  <c r="L89" i="14"/>
  <c r="M89" i="14" s="1"/>
  <c r="L88" i="14"/>
  <c r="M88" i="14" s="1"/>
  <c r="L87" i="14"/>
  <c r="M87" i="14" s="1"/>
  <c r="M86" i="14"/>
  <c r="L86" i="14"/>
  <c r="L85" i="14"/>
  <c r="M85" i="14" s="1"/>
  <c r="L84" i="14"/>
  <c r="M84" i="14" s="1"/>
  <c r="M83" i="14"/>
  <c r="L83" i="14"/>
  <c r="L82" i="14"/>
  <c r="M82" i="14" s="1"/>
  <c r="L81" i="14"/>
  <c r="M81" i="14" s="1"/>
  <c r="L80" i="14"/>
  <c r="M80" i="14" s="1"/>
  <c r="L79" i="14"/>
  <c r="M79" i="14" s="1"/>
  <c r="L78" i="14"/>
  <c r="M78" i="14" s="1"/>
  <c r="L77" i="14"/>
  <c r="M77" i="14" s="1"/>
  <c r="L76" i="14"/>
  <c r="M76" i="14" s="1"/>
  <c r="L75" i="14"/>
  <c r="M75" i="14" s="1"/>
  <c r="L74" i="14"/>
  <c r="M74" i="14" s="1"/>
  <c r="L73" i="14"/>
  <c r="M73" i="14" s="1"/>
  <c r="L72" i="14"/>
  <c r="M72" i="14" s="1"/>
  <c r="L71" i="14"/>
  <c r="M71" i="14" s="1"/>
  <c r="L70" i="14"/>
  <c r="M70" i="14" s="1"/>
  <c r="L69" i="14"/>
  <c r="M69" i="14" s="1"/>
  <c r="L68" i="14"/>
  <c r="M68" i="14" s="1"/>
  <c r="L67" i="14"/>
  <c r="M67" i="14" s="1"/>
  <c r="L66" i="14"/>
  <c r="M66" i="14" s="1"/>
  <c r="L65" i="14"/>
  <c r="M65" i="14" s="1"/>
  <c r="L64" i="14"/>
  <c r="M64" i="14" s="1"/>
  <c r="L63" i="14"/>
  <c r="M63" i="14" s="1"/>
  <c r="L62" i="14"/>
  <c r="M62" i="14" s="1"/>
  <c r="L61" i="14"/>
  <c r="M61" i="14" s="1"/>
  <c r="L60" i="14"/>
  <c r="M60" i="14" s="1"/>
  <c r="L59" i="14"/>
  <c r="M59" i="14" s="1"/>
  <c r="L58" i="14"/>
  <c r="M58" i="14" s="1"/>
  <c r="L57" i="14"/>
  <c r="M57" i="14" s="1"/>
  <c r="L56" i="14"/>
  <c r="M56" i="14" s="1"/>
  <c r="L55" i="14"/>
  <c r="M55" i="14" s="1"/>
  <c r="L54" i="14"/>
  <c r="M54" i="14" s="1"/>
  <c r="L53" i="14"/>
  <c r="M53" i="14" s="1"/>
  <c r="L52" i="14"/>
  <c r="M52" i="14" s="1"/>
  <c r="L51" i="14"/>
  <c r="M51" i="14" s="1"/>
  <c r="L50" i="14"/>
  <c r="M50" i="14" s="1"/>
  <c r="L49" i="14"/>
  <c r="M49" i="14" s="1"/>
  <c r="L48" i="14"/>
  <c r="M48" i="14" s="1"/>
  <c r="L47" i="14"/>
  <c r="M47" i="14" s="1"/>
  <c r="L46" i="14"/>
  <c r="M46" i="14" s="1"/>
  <c r="L45" i="14"/>
  <c r="M45" i="14" s="1"/>
  <c r="L44" i="14"/>
  <c r="M44" i="14" s="1"/>
  <c r="L43" i="14"/>
  <c r="M43" i="14" s="1"/>
  <c r="L42" i="14"/>
  <c r="M42" i="14" s="1"/>
  <c r="L41" i="14"/>
  <c r="M41" i="14" s="1"/>
  <c r="L40" i="14"/>
  <c r="M40" i="14" s="1"/>
  <c r="L39" i="14"/>
  <c r="M39" i="14" s="1"/>
  <c r="L38" i="14"/>
  <c r="M38" i="14" s="1"/>
  <c r="L37" i="14"/>
  <c r="M37" i="14" s="1"/>
  <c r="L36" i="14"/>
  <c r="M36" i="14" s="1"/>
  <c r="L35" i="14"/>
  <c r="M35" i="14" s="1"/>
  <c r="L34" i="14"/>
  <c r="M34" i="14" s="1"/>
  <c r="L33" i="14"/>
  <c r="M33" i="14" s="1"/>
  <c r="L32" i="14"/>
  <c r="M32" i="14" s="1"/>
  <c r="L31" i="14"/>
  <c r="M31" i="14" s="1"/>
  <c r="L30" i="14"/>
  <c r="M30" i="14" s="1"/>
  <c r="L29" i="14"/>
  <c r="M29" i="14" s="1"/>
  <c r="L28" i="14"/>
  <c r="M28" i="14" s="1"/>
  <c r="L27" i="14"/>
  <c r="M27" i="14" s="1"/>
  <c r="L26" i="14"/>
  <c r="M26" i="14" s="1"/>
  <c r="L25" i="14"/>
  <c r="M25" i="14" s="1"/>
  <c r="L24" i="14"/>
  <c r="M24" i="14" s="1"/>
  <c r="L23" i="14"/>
  <c r="M23" i="14" s="1"/>
  <c r="L22" i="14"/>
  <c r="M22" i="14" s="1"/>
  <c r="L21" i="14"/>
  <c r="M21" i="14" s="1"/>
  <c r="L20" i="14"/>
  <c r="M20" i="14" s="1"/>
  <c r="L19" i="14"/>
  <c r="M19" i="14" s="1"/>
  <c r="L18" i="14"/>
  <c r="M18" i="14" s="1"/>
  <c r="L17" i="14"/>
  <c r="M17" i="14" s="1"/>
  <c r="L16" i="14"/>
  <c r="M16" i="14" s="1"/>
  <c r="L15" i="14"/>
  <c r="M15" i="14" s="1"/>
  <c r="L14" i="14"/>
  <c r="M14" i="14" s="1"/>
  <c r="L13" i="14"/>
  <c r="M13" i="14" s="1"/>
  <c r="L12" i="14"/>
  <c r="M12" i="14" s="1"/>
  <c r="L11" i="14"/>
  <c r="M11" i="14" s="1"/>
  <c r="L10" i="14"/>
  <c r="M10" i="14" s="1"/>
  <c r="L9" i="14"/>
  <c r="M9" i="14" s="1"/>
  <c r="L8" i="14"/>
  <c r="M8" i="14" s="1"/>
  <c r="L7" i="14"/>
  <c r="M7" i="14" s="1"/>
  <c r="L6" i="14"/>
  <c r="M6" i="14" s="1"/>
  <c r="L5" i="14"/>
  <c r="M5" i="14" s="1"/>
  <c r="L4" i="14"/>
  <c r="M4" i="14" s="1"/>
  <c r="L3" i="14"/>
  <c r="M3" i="14" s="1"/>
  <c r="L2" i="14"/>
  <c r="L335" i="14" l="1"/>
  <c r="M2" i="14"/>
  <c r="M335" i="14" s="1"/>
  <c r="J341" i="10" l="1"/>
  <c r="N5" i="9" l="1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4" i="9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202" i="12"/>
  <c r="K203" i="12"/>
  <c r="K204" i="12"/>
  <c r="K205" i="12"/>
  <c r="K206" i="12"/>
  <c r="K207" i="12"/>
  <c r="K208" i="12"/>
  <c r="K209" i="12"/>
  <c r="K210" i="12"/>
  <c r="K211" i="12"/>
  <c r="K212" i="12"/>
  <c r="K213" i="12"/>
  <c r="K214" i="12"/>
  <c r="K215" i="12"/>
  <c r="K216" i="12"/>
  <c r="K217" i="12"/>
  <c r="K218" i="12"/>
  <c r="K219" i="12"/>
  <c r="K220" i="12"/>
  <c r="K221" i="12"/>
  <c r="K222" i="12"/>
  <c r="K223" i="12"/>
  <c r="K224" i="12"/>
  <c r="K225" i="12"/>
  <c r="K226" i="12"/>
  <c r="K227" i="12"/>
  <c r="K228" i="12"/>
  <c r="K229" i="12"/>
  <c r="K230" i="12"/>
  <c r="K231" i="12"/>
  <c r="K232" i="12"/>
  <c r="K233" i="12"/>
  <c r="K234" i="12"/>
  <c r="K235" i="12"/>
  <c r="K236" i="12"/>
  <c r="K237" i="12"/>
  <c r="K238" i="12"/>
  <c r="K239" i="12"/>
  <c r="K240" i="12"/>
  <c r="K241" i="12"/>
  <c r="K242" i="12"/>
  <c r="K243" i="12"/>
  <c r="K244" i="12"/>
  <c r="K245" i="12"/>
  <c r="K246" i="12"/>
  <c r="K247" i="12"/>
  <c r="K248" i="12"/>
  <c r="K249" i="12"/>
  <c r="K250" i="12"/>
  <c r="K251" i="12"/>
  <c r="K252" i="12"/>
  <c r="K253" i="12"/>
  <c r="K254" i="12"/>
  <c r="K255" i="12"/>
  <c r="K256" i="12"/>
  <c r="K257" i="12"/>
  <c r="K258" i="12"/>
  <c r="K259" i="12"/>
  <c r="K260" i="12"/>
  <c r="K261" i="12"/>
  <c r="K262" i="12"/>
  <c r="K263" i="12"/>
  <c r="K264" i="12"/>
  <c r="K265" i="12"/>
  <c r="K266" i="12"/>
  <c r="K267" i="12"/>
  <c r="K268" i="12"/>
  <c r="K269" i="12"/>
  <c r="K270" i="12"/>
  <c r="K271" i="12"/>
  <c r="K272" i="12"/>
  <c r="K273" i="12"/>
  <c r="K274" i="12"/>
  <c r="K275" i="12"/>
  <c r="K276" i="12"/>
  <c r="K277" i="12"/>
  <c r="K278" i="12"/>
  <c r="K279" i="12"/>
  <c r="K280" i="12"/>
  <c r="K281" i="12"/>
  <c r="K282" i="12"/>
  <c r="K283" i="12"/>
  <c r="K284" i="12"/>
  <c r="K285" i="12"/>
  <c r="K286" i="12"/>
  <c r="K287" i="12"/>
  <c r="K288" i="12"/>
  <c r="K289" i="12"/>
  <c r="K290" i="12"/>
  <c r="K291" i="12"/>
  <c r="K292" i="12"/>
  <c r="K293" i="12"/>
  <c r="K294" i="12"/>
  <c r="K295" i="12"/>
  <c r="K296" i="12"/>
  <c r="K297" i="12"/>
  <c r="K298" i="12"/>
  <c r="K299" i="12"/>
  <c r="K300" i="12"/>
  <c r="K301" i="12"/>
  <c r="K302" i="12"/>
  <c r="K303" i="12"/>
  <c r="K304" i="12"/>
  <c r="K305" i="12"/>
  <c r="K306" i="12"/>
  <c r="K307" i="12"/>
  <c r="K308" i="12"/>
  <c r="K309" i="12"/>
  <c r="K310" i="12"/>
  <c r="K311" i="12"/>
  <c r="K312" i="12"/>
  <c r="K313" i="12"/>
  <c r="K314" i="12"/>
  <c r="K315" i="12"/>
  <c r="K316" i="12"/>
  <c r="K317" i="12"/>
  <c r="K318" i="12"/>
  <c r="K319" i="12"/>
  <c r="K320" i="12"/>
  <c r="K321" i="12"/>
  <c r="K322" i="12"/>
  <c r="K323" i="12"/>
  <c r="K324" i="12"/>
  <c r="K325" i="12"/>
  <c r="K326" i="12"/>
  <c r="K327" i="12"/>
  <c r="K328" i="12"/>
  <c r="K329" i="12"/>
  <c r="C330" i="12"/>
  <c r="D330" i="12"/>
  <c r="E330" i="12"/>
  <c r="F330" i="12"/>
  <c r="G330" i="12"/>
  <c r="H330" i="12"/>
  <c r="I330" i="12"/>
  <c r="J330" i="12"/>
  <c r="N347" i="10" l="1"/>
  <c r="I347" i="10"/>
  <c r="L347" i="10"/>
  <c r="O347" i="10"/>
  <c r="M347" i="10"/>
  <c r="J347" i="10"/>
  <c r="K347" i="10"/>
  <c r="H347" i="10"/>
  <c r="Q347" i="10" l="1"/>
  <c r="P347" i="10"/>
  <c r="M341" i="10" l="1"/>
  <c r="K341" i="10"/>
  <c r="P339" i="10"/>
  <c r="Q339" i="10" s="1"/>
  <c r="P321" i="10"/>
  <c r="I341" i="10"/>
  <c r="P320" i="10"/>
  <c r="P324" i="10"/>
  <c r="P328" i="10"/>
  <c r="P330" i="10"/>
  <c r="O341" i="10"/>
  <c r="P340" i="10"/>
  <c r="Q340" i="10" s="1"/>
  <c r="P338" i="10"/>
  <c r="Q338" i="10" s="1"/>
  <c r="P337" i="10"/>
  <c r="Q337" i="10" s="1"/>
  <c r="P336" i="10"/>
  <c r="Q336" i="10" s="1"/>
  <c r="P335" i="10"/>
  <c r="Q335" i="10" s="1"/>
  <c r="P334" i="10"/>
  <c r="Q334" i="10" s="1"/>
  <c r="P333" i="10"/>
  <c r="Q333" i="10" s="1"/>
  <c r="O331" i="10"/>
  <c r="P326" i="10"/>
  <c r="P322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F2" i="10"/>
  <c r="I331" i="9"/>
  <c r="J331" i="9"/>
  <c r="K331" i="9"/>
  <c r="L331" i="9"/>
  <c r="M331" i="9"/>
  <c r="N331" i="9"/>
  <c r="H331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4" i="9"/>
  <c r="F2" i="9"/>
  <c r="S320" i="10" l="1"/>
  <c r="Q320" i="10"/>
  <c r="P320" i="9" s="1"/>
  <c r="Q320" i="9" s="1"/>
  <c r="S83" i="10"/>
  <c r="Q83" i="10"/>
  <c r="P83" i="9" s="1"/>
  <c r="Q83" i="9" s="1"/>
  <c r="S16" i="10"/>
  <c r="T16" i="10" s="1"/>
  <c r="Q16" i="10"/>
  <c r="P16" i="9" s="1"/>
  <c r="Q16" i="9" s="1"/>
  <c r="S34" i="10"/>
  <c r="Q34" i="10"/>
  <c r="P34" i="9" s="1"/>
  <c r="Q34" i="9" s="1"/>
  <c r="S46" i="10"/>
  <c r="Q46" i="10"/>
  <c r="P46" i="9" s="1"/>
  <c r="Q46" i="9" s="1"/>
  <c r="S58" i="10"/>
  <c r="Q58" i="10"/>
  <c r="P58" i="9" s="1"/>
  <c r="Q58" i="9" s="1"/>
  <c r="S64" i="10"/>
  <c r="Q64" i="10"/>
  <c r="P64" i="9" s="1"/>
  <c r="Q64" i="9" s="1"/>
  <c r="S82" i="10"/>
  <c r="Q82" i="10"/>
  <c r="P82" i="9" s="1"/>
  <c r="Q82" i="9" s="1"/>
  <c r="S88" i="10"/>
  <c r="Q88" i="10"/>
  <c r="P88" i="9" s="1"/>
  <c r="Q88" i="9" s="1"/>
  <c r="S94" i="10"/>
  <c r="Q94" i="10"/>
  <c r="P94" i="9" s="1"/>
  <c r="Q94" i="9" s="1"/>
  <c r="S100" i="10"/>
  <c r="Q100" i="10"/>
  <c r="P100" i="9" s="1"/>
  <c r="Q100" i="9" s="1"/>
  <c r="S106" i="10"/>
  <c r="Q106" i="10"/>
  <c r="P106" i="9" s="1"/>
  <c r="Q106" i="9" s="1"/>
  <c r="S112" i="10"/>
  <c r="Q112" i="10"/>
  <c r="P112" i="9" s="1"/>
  <c r="Q112" i="9" s="1"/>
  <c r="S118" i="10"/>
  <c r="Q118" i="10"/>
  <c r="P118" i="9" s="1"/>
  <c r="Q118" i="9" s="1"/>
  <c r="S124" i="10"/>
  <c r="Q124" i="10"/>
  <c r="P124" i="9" s="1"/>
  <c r="Q124" i="9" s="1"/>
  <c r="S130" i="10"/>
  <c r="Q130" i="10"/>
  <c r="P130" i="9" s="1"/>
  <c r="Q130" i="9" s="1"/>
  <c r="S136" i="10"/>
  <c r="Q136" i="10"/>
  <c r="P136" i="9" s="1"/>
  <c r="Q136" i="9" s="1"/>
  <c r="S142" i="10"/>
  <c r="Q142" i="10"/>
  <c r="P142" i="9" s="1"/>
  <c r="Q142" i="9" s="1"/>
  <c r="S148" i="10"/>
  <c r="Q148" i="10"/>
  <c r="P148" i="9" s="1"/>
  <c r="Q148" i="9" s="1"/>
  <c r="S154" i="10"/>
  <c r="Q154" i="10"/>
  <c r="P154" i="9" s="1"/>
  <c r="Q154" i="9" s="1"/>
  <c r="S160" i="10"/>
  <c r="Q160" i="10"/>
  <c r="P160" i="9" s="1"/>
  <c r="Q160" i="9" s="1"/>
  <c r="S166" i="10"/>
  <c r="Q166" i="10"/>
  <c r="P166" i="9" s="1"/>
  <c r="Q166" i="9" s="1"/>
  <c r="S172" i="10"/>
  <c r="Q172" i="10"/>
  <c r="P172" i="9" s="1"/>
  <c r="Q172" i="9" s="1"/>
  <c r="S190" i="10"/>
  <c r="Q190" i="10"/>
  <c r="P190" i="9" s="1"/>
  <c r="Q190" i="9" s="1"/>
  <c r="S196" i="10"/>
  <c r="Q196" i="10"/>
  <c r="P196" i="9" s="1"/>
  <c r="Q196" i="9" s="1"/>
  <c r="S202" i="10"/>
  <c r="Q202" i="10"/>
  <c r="P202" i="9" s="1"/>
  <c r="Q202" i="9" s="1"/>
  <c r="S208" i="10"/>
  <c r="Q208" i="10"/>
  <c r="P208" i="9" s="1"/>
  <c r="Q208" i="9" s="1"/>
  <c r="S214" i="10"/>
  <c r="Q214" i="10"/>
  <c r="P214" i="9" s="1"/>
  <c r="Q214" i="9" s="1"/>
  <c r="S220" i="10"/>
  <c r="Q220" i="10"/>
  <c r="P220" i="9" s="1"/>
  <c r="Q220" i="9" s="1"/>
  <c r="S226" i="10"/>
  <c r="Q226" i="10"/>
  <c r="P226" i="9" s="1"/>
  <c r="Q226" i="9" s="1"/>
  <c r="S232" i="10"/>
  <c r="Q232" i="10"/>
  <c r="P232" i="9" s="1"/>
  <c r="Q232" i="9" s="1"/>
  <c r="S238" i="10"/>
  <c r="Q238" i="10"/>
  <c r="P238" i="9" s="1"/>
  <c r="Q238" i="9" s="1"/>
  <c r="S244" i="10"/>
  <c r="Q244" i="10"/>
  <c r="P244" i="9" s="1"/>
  <c r="Q244" i="9" s="1"/>
  <c r="S250" i="10"/>
  <c r="Q250" i="10"/>
  <c r="P250" i="9" s="1"/>
  <c r="Q250" i="9" s="1"/>
  <c r="S256" i="10"/>
  <c r="Q256" i="10"/>
  <c r="P256" i="9" s="1"/>
  <c r="Q256" i="9" s="1"/>
  <c r="S262" i="10"/>
  <c r="Q262" i="10"/>
  <c r="P262" i="9" s="1"/>
  <c r="Q262" i="9" s="1"/>
  <c r="S268" i="10"/>
  <c r="Q268" i="10"/>
  <c r="P268" i="9" s="1"/>
  <c r="Q268" i="9" s="1"/>
  <c r="S274" i="10"/>
  <c r="Q274" i="10"/>
  <c r="P274" i="9" s="1"/>
  <c r="Q274" i="9" s="1"/>
  <c r="S280" i="10"/>
  <c r="Q280" i="10"/>
  <c r="P280" i="9" s="1"/>
  <c r="Q280" i="9" s="1"/>
  <c r="S286" i="10"/>
  <c r="Q286" i="10"/>
  <c r="P286" i="9" s="1"/>
  <c r="Q286" i="9" s="1"/>
  <c r="S292" i="10"/>
  <c r="Q292" i="10"/>
  <c r="P292" i="9" s="1"/>
  <c r="Q292" i="9" s="1"/>
  <c r="S298" i="10"/>
  <c r="Q298" i="10"/>
  <c r="P298" i="9" s="1"/>
  <c r="Q298" i="9" s="1"/>
  <c r="S304" i="10"/>
  <c r="Q304" i="10"/>
  <c r="P304" i="9" s="1"/>
  <c r="Q304" i="9" s="1"/>
  <c r="S310" i="10"/>
  <c r="Q310" i="10"/>
  <c r="P310" i="9" s="1"/>
  <c r="Q310" i="9" s="1"/>
  <c r="S316" i="10"/>
  <c r="Q316" i="10"/>
  <c r="P316" i="9" s="1"/>
  <c r="Q316" i="9" s="1"/>
  <c r="S5" i="10"/>
  <c r="Q5" i="10"/>
  <c r="P5" i="9" s="1"/>
  <c r="Q5" i="9" s="1"/>
  <c r="S11" i="10"/>
  <c r="Q11" i="10"/>
  <c r="P11" i="9" s="1"/>
  <c r="Q11" i="9" s="1"/>
  <c r="S17" i="10"/>
  <c r="Q17" i="10"/>
  <c r="P17" i="9" s="1"/>
  <c r="Q17" i="9" s="1"/>
  <c r="S23" i="10"/>
  <c r="Q23" i="10"/>
  <c r="P23" i="9" s="1"/>
  <c r="Q23" i="9" s="1"/>
  <c r="S29" i="10"/>
  <c r="Q29" i="10"/>
  <c r="P29" i="9" s="1"/>
  <c r="Q29" i="9" s="1"/>
  <c r="S35" i="10"/>
  <c r="Q35" i="10"/>
  <c r="P35" i="9" s="1"/>
  <c r="Q35" i="9" s="1"/>
  <c r="S41" i="10"/>
  <c r="Q41" i="10"/>
  <c r="P41" i="9" s="1"/>
  <c r="Q41" i="9" s="1"/>
  <c r="S47" i="10"/>
  <c r="Q47" i="10"/>
  <c r="P47" i="9" s="1"/>
  <c r="Q47" i="9" s="1"/>
  <c r="S53" i="10"/>
  <c r="Q53" i="10"/>
  <c r="P53" i="9" s="1"/>
  <c r="Q53" i="9" s="1"/>
  <c r="S59" i="10"/>
  <c r="Q59" i="10"/>
  <c r="P59" i="9" s="1"/>
  <c r="Q59" i="9" s="1"/>
  <c r="S65" i="10"/>
  <c r="Q65" i="10"/>
  <c r="P65" i="9" s="1"/>
  <c r="Q65" i="9" s="1"/>
  <c r="S71" i="10"/>
  <c r="Q71" i="10"/>
  <c r="P71" i="9" s="1"/>
  <c r="Q71" i="9" s="1"/>
  <c r="S77" i="10"/>
  <c r="Q77" i="10"/>
  <c r="P77" i="9" s="1"/>
  <c r="Q77" i="9" s="1"/>
  <c r="S89" i="10"/>
  <c r="Q89" i="10"/>
  <c r="P89" i="9" s="1"/>
  <c r="Q89" i="9" s="1"/>
  <c r="S22" i="10"/>
  <c r="Q22" i="10"/>
  <c r="P22" i="9" s="1"/>
  <c r="Q22" i="9" s="1"/>
  <c r="S40" i="10"/>
  <c r="Q40" i="10"/>
  <c r="P40" i="9" s="1"/>
  <c r="Q40" i="9" s="1"/>
  <c r="S76" i="10"/>
  <c r="Q76" i="10"/>
  <c r="P76" i="9" s="1"/>
  <c r="Q76" i="9" s="1"/>
  <c r="S178" i="10"/>
  <c r="Q178" i="10"/>
  <c r="P178" i="9" s="1"/>
  <c r="Q178" i="9" s="1"/>
  <c r="S7" i="10"/>
  <c r="Q7" i="10"/>
  <c r="P7" i="9" s="1"/>
  <c r="Q7" i="9" s="1"/>
  <c r="S19" i="10"/>
  <c r="Q19" i="10"/>
  <c r="P19" i="9" s="1"/>
  <c r="Q19" i="9" s="1"/>
  <c r="S31" i="10"/>
  <c r="Q31" i="10"/>
  <c r="P31" i="9" s="1"/>
  <c r="Q31" i="9" s="1"/>
  <c r="S43" i="10"/>
  <c r="Q43" i="10"/>
  <c r="P43" i="9" s="1"/>
  <c r="Q43" i="9" s="1"/>
  <c r="S55" i="10"/>
  <c r="Q55" i="10"/>
  <c r="P55" i="9" s="1"/>
  <c r="Q55" i="9" s="1"/>
  <c r="S67" i="10"/>
  <c r="Q67" i="10"/>
  <c r="P67" i="9" s="1"/>
  <c r="Q67" i="9" s="1"/>
  <c r="S79" i="10"/>
  <c r="Q79" i="10"/>
  <c r="P79" i="9" s="1"/>
  <c r="Q79" i="9" s="1"/>
  <c r="S97" i="10"/>
  <c r="Q97" i="10"/>
  <c r="P97" i="9" s="1"/>
  <c r="Q97" i="9" s="1"/>
  <c r="S109" i="10"/>
  <c r="Q109" i="10"/>
  <c r="P109" i="9" s="1"/>
  <c r="Q109" i="9" s="1"/>
  <c r="S127" i="10"/>
  <c r="Q127" i="10"/>
  <c r="P127" i="9" s="1"/>
  <c r="Q127" i="9" s="1"/>
  <c r="S145" i="10"/>
  <c r="Q145" i="10"/>
  <c r="P145" i="9" s="1"/>
  <c r="Q145" i="9" s="1"/>
  <c r="S163" i="10"/>
  <c r="Q163" i="10"/>
  <c r="P163" i="9" s="1"/>
  <c r="Q163" i="9" s="1"/>
  <c r="S199" i="10"/>
  <c r="Q199" i="10"/>
  <c r="P199" i="9" s="1"/>
  <c r="Q199" i="9" s="1"/>
  <c r="S10" i="10"/>
  <c r="Q10" i="10"/>
  <c r="P10" i="9" s="1"/>
  <c r="Q10" i="9" s="1"/>
  <c r="S28" i="10"/>
  <c r="Q28" i="10"/>
  <c r="P28" i="9" s="1"/>
  <c r="Q28" i="9" s="1"/>
  <c r="S52" i="10"/>
  <c r="Q52" i="10"/>
  <c r="P52" i="9" s="1"/>
  <c r="Q52" i="9" s="1"/>
  <c r="S70" i="10"/>
  <c r="Q70" i="10"/>
  <c r="P70" i="9" s="1"/>
  <c r="Q70" i="9" s="1"/>
  <c r="S184" i="10"/>
  <c r="Q184" i="10"/>
  <c r="P184" i="9" s="1"/>
  <c r="Q184" i="9" s="1"/>
  <c r="S13" i="10"/>
  <c r="Q13" i="10"/>
  <c r="P13" i="9" s="1"/>
  <c r="Q13" i="9" s="1"/>
  <c r="S25" i="10"/>
  <c r="Q25" i="10"/>
  <c r="P25" i="9" s="1"/>
  <c r="Q25" i="9" s="1"/>
  <c r="S37" i="10"/>
  <c r="Q37" i="10"/>
  <c r="P37" i="9" s="1"/>
  <c r="Q37" i="9" s="1"/>
  <c r="S49" i="10"/>
  <c r="Q49" i="10"/>
  <c r="P49" i="9" s="1"/>
  <c r="Q49" i="9" s="1"/>
  <c r="S61" i="10"/>
  <c r="Q61" i="10"/>
  <c r="P61" i="9" s="1"/>
  <c r="Q61" i="9" s="1"/>
  <c r="S73" i="10"/>
  <c r="Q73" i="10"/>
  <c r="P73" i="9" s="1"/>
  <c r="Q73" i="9" s="1"/>
  <c r="S85" i="10"/>
  <c r="Q85" i="10"/>
  <c r="P85" i="9" s="1"/>
  <c r="Q85" i="9" s="1"/>
  <c r="S91" i="10"/>
  <c r="Q91" i="10"/>
  <c r="P91" i="9" s="1"/>
  <c r="Q91" i="9" s="1"/>
  <c r="S103" i="10"/>
  <c r="Q103" i="10"/>
  <c r="P103" i="9" s="1"/>
  <c r="Q103" i="9" s="1"/>
  <c r="S115" i="10"/>
  <c r="Q115" i="10"/>
  <c r="P115" i="9" s="1"/>
  <c r="Q115" i="9" s="1"/>
  <c r="S121" i="10"/>
  <c r="Q121" i="10"/>
  <c r="P121" i="9" s="1"/>
  <c r="Q121" i="9" s="1"/>
  <c r="S133" i="10"/>
  <c r="Q133" i="10"/>
  <c r="P133" i="9" s="1"/>
  <c r="Q133" i="9" s="1"/>
  <c r="S139" i="10"/>
  <c r="Q139" i="10"/>
  <c r="P139" i="9" s="1"/>
  <c r="Q139" i="9" s="1"/>
  <c r="S151" i="10"/>
  <c r="Q151" i="10"/>
  <c r="P151" i="9" s="1"/>
  <c r="Q151" i="9" s="1"/>
  <c r="S157" i="10"/>
  <c r="Q157" i="10"/>
  <c r="P157" i="9" s="1"/>
  <c r="Q157" i="9" s="1"/>
  <c r="S169" i="10"/>
  <c r="Q169" i="10"/>
  <c r="P169" i="9" s="1"/>
  <c r="Q169" i="9" s="1"/>
  <c r="S175" i="10"/>
  <c r="Q175" i="10"/>
  <c r="P175" i="9" s="1"/>
  <c r="Q175" i="9" s="1"/>
  <c r="S9" i="10"/>
  <c r="Q9" i="10"/>
  <c r="P9" i="9" s="1"/>
  <c r="Q9" i="9" s="1"/>
  <c r="S15" i="10"/>
  <c r="Q15" i="10"/>
  <c r="P15" i="9" s="1"/>
  <c r="Q15" i="9" s="1"/>
  <c r="S21" i="10"/>
  <c r="Q21" i="10"/>
  <c r="P21" i="9" s="1"/>
  <c r="Q21" i="9" s="1"/>
  <c r="S27" i="10"/>
  <c r="Q27" i="10"/>
  <c r="P27" i="9" s="1"/>
  <c r="Q27" i="9" s="1"/>
  <c r="S33" i="10"/>
  <c r="Q33" i="10"/>
  <c r="P33" i="9" s="1"/>
  <c r="Q33" i="9" s="1"/>
  <c r="S39" i="10"/>
  <c r="Q39" i="10"/>
  <c r="P39" i="9" s="1"/>
  <c r="Q39" i="9" s="1"/>
  <c r="S45" i="10"/>
  <c r="Q45" i="10"/>
  <c r="P45" i="9" s="1"/>
  <c r="Q45" i="9" s="1"/>
  <c r="S51" i="10"/>
  <c r="Q51" i="10"/>
  <c r="P51" i="9" s="1"/>
  <c r="Q51" i="9" s="1"/>
  <c r="S57" i="10"/>
  <c r="Q57" i="10"/>
  <c r="P57" i="9" s="1"/>
  <c r="Q57" i="9" s="1"/>
  <c r="S63" i="10"/>
  <c r="Q63" i="10"/>
  <c r="P63" i="9" s="1"/>
  <c r="Q63" i="9" s="1"/>
  <c r="S69" i="10"/>
  <c r="Q69" i="10"/>
  <c r="P69" i="9" s="1"/>
  <c r="Q69" i="9" s="1"/>
  <c r="S75" i="10"/>
  <c r="Q75" i="10"/>
  <c r="P75" i="9" s="1"/>
  <c r="Q75" i="9" s="1"/>
  <c r="S81" i="10"/>
  <c r="Q81" i="10"/>
  <c r="P81" i="9" s="1"/>
  <c r="Q81" i="9" s="1"/>
  <c r="S87" i="10"/>
  <c r="Q87" i="10"/>
  <c r="P87" i="9" s="1"/>
  <c r="Q87" i="9" s="1"/>
  <c r="S93" i="10"/>
  <c r="Q93" i="10"/>
  <c r="P93" i="9" s="1"/>
  <c r="Q93" i="9" s="1"/>
  <c r="S99" i="10"/>
  <c r="Q99" i="10"/>
  <c r="P99" i="9" s="1"/>
  <c r="Q99" i="9" s="1"/>
  <c r="S105" i="10"/>
  <c r="Q105" i="10"/>
  <c r="P105" i="9" s="1"/>
  <c r="Q105" i="9" s="1"/>
  <c r="S111" i="10"/>
  <c r="Q111" i="10"/>
  <c r="P111" i="9" s="1"/>
  <c r="Q111" i="9" s="1"/>
  <c r="S117" i="10"/>
  <c r="Q117" i="10"/>
  <c r="P117" i="9" s="1"/>
  <c r="Q117" i="9" s="1"/>
  <c r="S123" i="10"/>
  <c r="Q123" i="10"/>
  <c r="P123" i="9" s="1"/>
  <c r="Q123" i="9" s="1"/>
  <c r="S129" i="10"/>
  <c r="Q129" i="10"/>
  <c r="P129" i="9" s="1"/>
  <c r="Q129" i="9" s="1"/>
  <c r="S135" i="10"/>
  <c r="Q135" i="10"/>
  <c r="P135" i="9" s="1"/>
  <c r="Q135" i="9" s="1"/>
  <c r="S141" i="10"/>
  <c r="Q141" i="10"/>
  <c r="P141" i="9" s="1"/>
  <c r="Q141" i="9" s="1"/>
  <c r="S147" i="10"/>
  <c r="Q147" i="10"/>
  <c r="P147" i="9" s="1"/>
  <c r="Q147" i="9" s="1"/>
  <c r="S153" i="10"/>
  <c r="Q153" i="10"/>
  <c r="P153" i="9" s="1"/>
  <c r="Q153" i="9" s="1"/>
  <c r="S159" i="10"/>
  <c r="Q159" i="10"/>
  <c r="P159" i="9" s="1"/>
  <c r="Q159" i="9" s="1"/>
  <c r="S165" i="10"/>
  <c r="Q165" i="10"/>
  <c r="P165" i="9" s="1"/>
  <c r="Q165" i="9" s="1"/>
  <c r="S171" i="10"/>
  <c r="Q171" i="10"/>
  <c r="P171" i="9" s="1"/>
  <c r="Q171" i="9" s="1"/>
  <c r="S177" i="10"/>
  <c r="Q177" i="10"/>
  <c r="P177" i="9" s="1"/>
  <c r="Q177" i="9" s="1"/>
  <c r="S183" i="10"/>
  <c r="Q183" i="10"/>
  <c r="P183" i="9" s="1"/>
  <c r="Q183" i="9" s="1"/>
  <c r="S189" i="10"/>
  <c r="Q189" i="10"/>
  <c r="P189" i="9" s="1"/>
  <c r="Q189" i="9" s="1"/>
  <c r="S195" i="10"/>
  <c r="Q195" i="10"/>
  <c r="P195" i="9" s="1"/>
  <c r="Q195" i="9" s="1"/>
  <c r="S201" i="10"/>
  <c r="Q201" i="10"/>
  <c r="P201" i="9" s="1"/>
  <c r="Q201" i="9" s="1"/>
  <c r="S207" i="10"/>
  <c r="Q207" i="10"/>
  <c r="P207" i="9" s="1"/>
  <c r="Q207" i="9" s="1"/>
  <c r="S213" i="10"/>
  <c r="Q213" i="10"/>
  <c r="P213" i="9" s="1"/>
  <c r="Q213" i="9" s="1"/>
  <c r="S219" i="10"/>
  <c r="Q219" i="10"/>
  <c r="P219" i="9" s="1"/>
  <c r="Q219" i="9" s="1"/>
  <c r="S225" i="10"/>
  <c r="Q225" i="10"/>
  <c r="P225" i="9" s="1"/>
  <c r="Q225" i="9" s="1"/>
  <c r="S231" i="10"/>
  <c r="Q231" i="10"/>
  <c r="P231" i="9" s="1"/>
  <c r="Q231" i="9" s="1"/>
  <c r="S237" i="10"/>
  <c r="Q237" i="10"/>
  <c r="P237" i="9" s="1"/>
  <c r="Q237" i="9" s="1"/>
  <c r="S243" i="10"/>
  <c r="Q243" i="10"/>
  <c r="P243" i="9" s="1"/>
  <c r="Q243" i="9" s="1"/>
  <c r="S249" i="10"/>
  <c r="Q249" i="10"/>
  <c r="P249" i="9" s="1"/>
  <c r="Q249" i="9" s="1"/>
  <c r="S255" i="10"/>
  <c r="Q255" i="10"/>
  <c r="P255" i="9" s="1"/>
  <c r="Q255" i="9" s="1"/>
  <c r="S261" i="10"/>
  <c r="Q261" i="10"/>
  <c r="P261" i="9" s="1"/>
  <c r="Q261" i="9" s="1"/>
  <c r="S267" i="10"/>
  <c r="Q267" i="10"/>
  <c r="P267" i="9" s="1"/>
  <c r="Q267" i="9" s="1"/>
  <c r="S273" i="10"/>
  <c r="Q273" i="10"/>
  <c r="P273" i="9" s="1"/>
  <c r="Q273" i="9" s="1"/>
  <c r="S279" i="10"/>
  <c r="Q279" i="10"/>
  <c r="P279" i="9" s="1"/>
  <c r="Q279" i="9" s="1"/>
  <c r="S285" i="10"/>
  <c r="Q285" i="10"/>
  <c r="P285" i="9" s="1"/>
  <c r="Q285" i="9" s="1"/>
  <c r="S291" i="10"/>
  <c r="Q291" i="10"/>
  <c r="P291" i="9" s="1"/>
  <c r="Q291" i="9" s="1"/>
  <c r="S297" i="10"/>
  <c r="Q297" i="10"/>
  <c r="P297" i="9" s="1"/>
  <c r="Q297" i="9" s="1"/>
  <c r="S303" i="10"/>
  <c r="Q303" i="10"/>
  <c r="P303" i="9" s="1"/>
  <c r="Q303" i="9" s="1"/>
  <c r="S309" i="10"/>
  <c r="Q309" i="10"/>
  <c r="P309" i="9" s="1"/>
  <c r="Q309" i="9" s="1"/>
  <c r="S315" i="10"/>
  <c r="Q315" i="10"/>
  <c r="P315" i="9" s="1"/>
  <c r="Q315" i="9" s="1"/>
  <c r="S326" i="10"/>
  <c r="Q326" i="10"/>
  <c r="P326" i="9" s="1"/>
  <c r="Q326" i="9" s="1"/>
  <c r="S324" i="10"/>
  <c r="Q324" i="10"/>
  <c r="P324" i="9" s="1"/>
  <c r="Q324" i="9" s="1"/>
  <c r="S95" i="10"/>
  <c r="Q95" i="10"/>
  <c r="P95" i="9" s="1"/>
  <c r="Q95" i="9" s="1"/>
  <c r="S101" i="10"/>
  <c r="Q101" i="10"/>
  <c r="P101" i="9" s="1"/>
  <c r="Q101" i="9" s="1"/>
  <c r="S107" i="10"/>
  <c r="Q107" i="10"/>
  <c r="P107" i="9" s="1"/>
  <c r="Q107" i="9" s="1"/>
  <c r="S113" i="10"/>
  <c r="Q113" i="10"/>
  <c r="P113" i="9" s="1"/>
  <c r="Q113" i="9" s="1"/>
  <c r="S119" i="10"/>
  <c r="Q119" i="10"/>
  <c r="P119" i="9" s="1"/>
  <c r="Q119" i="9" s="1"/>
  <c r="S125" i="10"/>
  <c r="Q125" i="10"/>
  <c r="P125" i="9" s="1"/>
  <c r="Q125" i="9" s="1"/>
  <c r="S131" i="10"/>
  <c r="Q131" i="10"/>
  <c r="P131" i="9" s="1"/>
  <c r="Q131" i="9" s="1"/>
  <c r="S137" i="10"/>
  <c r="Q137" i="10"/>
  <c r="P137" i="9" s="1"/>
  <c r="Q137" i="9" s="1"/>
  <c r="S143" i="10"/>
  <c r="Q143" i="10"/>
  <c r="P143" i="9" s="1"/>
  <c r="Q143" i="9" s="1"/>
  <c r="S149" i="10"/>
  <c r="Q149" i="10"/>
  <c r="P149" i="9" s="1"/>
  <c r="Q149" i="9" s="1"/>
  <c r="S155" i="10"/>
  <c r="Q155" i="10"/>
  <c r="P155" i="9" s="1"/>
  <c r="Q155" i="9" s="1"/>
  <c r="S161" i="10"/>
  <c r="Q161" i="10"/>
  <c r="P161" i="9" s="1"/>
  <c r="Q161" i="9" s="1"/>
  <c r="S167" i="10"/>
  <c r="Q167" i="10"/>
  <c r="P167" i="9" s="1"/>
  <c r="Q167" i="9" s="1"/>
  <c r="S173" i="10"/>
  <c r="Q173" i="10"/>
  <c r="P173" i="9" s="1"/>
  <c r="Q173" i="9" s="1"/>
  <c r="S179" i="10"/>
  <c r="Q179" i="10"/>
  <c r="P179" i="9" s="1"/>
  <c r="Q179" i="9" s="1"/>
  <c r="S185" i="10"/>
  <c r="Q185" i="10"/>
  <c r="P185" i="9" s="1"/>
  <c r="Q185" i="9" s="1"/>
  <c r="S191" i="10"/>
  <c r="Q191" i="10"/>
  <c r="P191" i="9" s="1"/>
  <c r="Q191" i="9" s="1"/>
  <c r="S197" i="10"/>
  <c r="Q197" i="10"/>
  <c r="P197" i="9" s="1"/>
  <c r="Q197" i="9" s="1"/>
  <c r="S203" i="10"/>
  <c r="Q203" i="10"/>
  <c r="P203" i="9" s="1"/>
  <c r="Q203" i="9" s="1"/>
  <c r="S209" i="10"/>
  <c r="Q209" i="10"/>
  <c r="P209" i="9" s="1"/>
  <c r="Q209" i="9" s="1"/>
  <c r="S215" i="10"/>
  <c r="Q215" i="10"/>
  <c r="P215" i="9" s="1"/>
  <c r="Q215" i="9" s="1"/>
  <c r="S221" i="10"/>
  <c r="Q221" i="10"/>
  <c r="P221" i="9" s="1"/>
  <c r="Q221" i="9" s="1"/>
  <c r="S227" i="10"/>
  <c r="Q227" i="10"/>
  <c r="P227" i="9" s="1"/>
  <c r="Q227" i="9" s="1"/>
  <c r="S233" i="10"/>
  <c r="Q233" i="10"/>
  <c r="P233" i="9" s="1"/>
  <c r="Q233" i="9" s="1"/>
  <c r="S239" i="10"/>
  <c r="Q239" i="10"/>
  <c r="P239" i="9" s="1"/>
  <c r="Q239" i="9" s="1"/>
  <c r="S245" i="10"/>
  <c r="Q245" i="10"/>
  <c r="P245" i="9" s="1"/>
  <c r="Q245" i="9" s="1"/>
  <c r="S251" i="10"/>
  <c r="Q251" i="10"/>
  <c r="P251" i="9" s="1"/>
  <c r="Q251" i="9" s="1"/>
  <c r="S257" i="10"/>
  <c r="Q257" i="10"/>
  <c r="P257" i="9" s="1"/>
  <c r="Q257" i="9" s="1"/>
  <c r="S263" i="10"/>
  <c r="Q263" i="10"/>
  <c r="P263" i="9" s="1"/>
  <c r="Q263" i="9" s="1"/>
  <c r="S269" i="10"/>
  <c r="Q269" i="10"/>
  <c r="P269" i="9" s="1"/>
  <c r="Q269" i="9" s="1"/>
  <c r="S275" i="10"/>
  <c r="Q275" i="10"/>
  <c r="P275" i="9" s="1"/>
  <c r="Q275" i="9" s="1"/>
  <c r="S281" i="10"/>
  <c r="Q281" i="10"/>
  <c r="P281" i="9" s="1"/>
  <c r="Q281" i="9" s="1"/>
  <c r="S287" i="10"/>
  <c r="Q287" i="10"/>
  <c r="P287" i="9" s="1"/>
  <c r="Q287" i="9" s="1"/>
  <c r="S293" i="10"/>
  <c r="Q293" i="10"/>
  <c r="P293" i="9" s="1"/>
  <c r="Q293" i="9" s="1"/>
  <c r="S299" i="10"/>
  <c r="Q299" i="10"/>
  <c r="P299" i="9" s="1"/>
  <c r="Q299" i="9" s="1"/>
  <c r="S305" i="10"/>
  <c r="Q305" i="10"/>
  <c r="P305" i="9" s="1"/>
  <c r="Q305" i="9" s="1"/>
  <c r="S311" i="10"/>
  <c r="Q311" i="10"/>
  <c r="P311" i="9" s="1"/>
  <c r="Q311" i="9" s="1"/>
  <c r="S317" i="10"/>
  <c r="Q317" i="10"/>
  <c r="P317" i="9" s="1"/>
  <c r="Q317" i="9" s="1"/>
  <c r="S6" i="10"/>
  <c r="Q6" i="10"/>
  <c r="P6" i="9" s="1"/>
  <c r="Q6" i="9" s="1"/>
  <c r="S12" i="10"/>
  <c r="Q12" i="10"/>
  <c r="P12" i="9" s="1"/>
  <c r="Q12" i="9" s="1"/>
  <c r="S18" i="10"/>
  <c r="Q18" i="10"/>
  <c r="P18" i="9" s="1"/>
  <c r="Q18" i="9" s="1"/>
  <c r="S24" i="10"/>
  <c r="Q24" i="10"/>
  <c r="P24" i="9" s="1"/>
  <c r="Q24" i="9" s="1"/>
  <c r="S30" i="10"/>
  <c r="Q30" i="10"/>
  <c r="P30" i="9" s="1"/>
  <c r="Q30" i="9" s="1"/>
  <c r="S36" i="10"/>
  <c r="Q36" i="10"/>
  <c r="P36" i="9" s="1"/>
  <c r="Q36" i="9" s="1"/>
  <c r="S42" i="10"/>
  <c r="Q42" i="10"/>
  <c r="P42" i="9" s="1"/>
  <c r="Q42" i="9" s="1"/>
  <c r="S48" i="10"/>
  <c r="Q48" i="10"/>
  <c r="P48" i="9" s="1"/>
  <c r="Q48" i="9" s="1"/>
  <c r="S54" i="10"/>
  <c r="Q54" i="10"/>
  <c r="P54" i="9" s="1"/>
  <c r="Q54" i="9" s="1"/>
  <c r="S60" i="10"/>
  <c r="Q60" i="10"/>
  <c r="P60" i="9" s="1"/>
  <c r="Q60" i="9" s="1"/>
  <c r="S66" i="10"/>
  <c r="Q66" i="10"/>
  <c r="P66" i="9" s="1"/>
  <c r="Q66" i="9" s="1"/>
  <c r="S72" i="10"/>
  <c r="Q72" i="10"/>
  <c r="P72" i="9" s="1"/>
  <c r="Q72" i="9" s="1"/>
  <c r="S78" i="10"/>
  <c r="Q78" i="10"/>
  <c r="P78" i="9" s="1"/>
  <c r="Q78" i="9" s="1"/>
  <c r="S84" i="10"/>
  <c r="Q84" i="10"/>
  <c r="P84" i="9" s="1"/>
  <c r="Q84" i="9" s="1"/>
  <c r="S90" i="10"/>
  <c r="Q90" i="10"/>
  <c r="P90" i="9" s="1"/>
  <c r="Q90" i="9" s="1"/>
  <c r="S96" i="10"/>
  <c r="Q96" i="10"/>
  <c r="P96" i="9" s="1"/>
  <c r="Q96" i="9" s="1"/>
  <c r="S102" i="10"/>
  <c r="Q102" i="10"/>
  <c r="P102" i="9" s="1"/>
  <c r="Q102" i="9" s="1"/>
  <c r="S108" i="10"/>
  <c r="Q108" i="10"/>
  <c r="P108" i="9" s="1"/>
  <c r="Q108" i="9" s="1"/>
  <c r="S114" i="10"/>
  <c r="Q114" i="10"/>
  <c r="P114" i="9" s="1"/>
  <c r="Q114" i="9" s="1"/>
  <c r="S120" i="10"/>
  <c r="Q120" i="10"/>
  <c r="P120" i="9" s="1"/>
  <c r="Q120" i="9" s="1"/>
  <c r="S126" i="10"/>
  <c r="Q126" i="10"/>
  <c r="P126" i="9" s="1"/>
  <c r="Q126" i="9" s="1"/>
  <c r="S132" i="10"/>
  <c r="Q132" i="10"/>
  <c r="P132" i="9" s="1"/>
  <c r="Q132" i="9" s="1"/>
  <c r="S138" i="10"/>
  <c r="Q138" i="10"/>
  <c r="P138" i="9" s="1"/>
  <c r="Q138" i="9" s="1"/>
  <c r="S144" i="10"/>
  <c r="Q144" i="10"/>
  <c r="P144" i="9" s="1"/>
  <c r="Q144" i="9" s="1"/>
  <c r="S150" i="10"/>
  <c r="Q150" i="10"/>
  <c r="P150" i="9" s="1"/>
  <c r="Q150" i="9" s="1"/>
  <c r="S156" i="10"/>
  <c r="Q156" i="10"/>
  <c r="P156" i="9" s="1"/>
  <c r="Q156" i="9" s="1"/>
  <c r="S162" i="10"/>
  <c r="Q162" i="10"/>
  <c r="P162" i="9" s="1"/>
  <c r="Q162" i="9" s="1"/>
  <c r="S168" i="10"/>
  <c r="Q168" i="10"/>
  <c r="P168" i="9" s="1"/>
  <c r="Q168" i="9" s="1"/>
  <c r="S174" i="10"/>
  <c r="Q174" i="10"/>
  <c r="P174" i="9" s="1"/>
  <c r="Q174" i="9" s="1"/>
  <c r="S180" i="10"/>
  <c r="Q180" i="10"/>
  <c r="P180" i="9" s="1"/>
  <c r="Q180" i="9" s="1"/>
  <c r="S186" i="10"/>
  <c r="Q186" i="10"/>
  <c r="P186" i="9" s="1"/>
  <c r="Q186" i="9" s="1"/>
  <c r="S192" i="10"/>
  <c r="Q192" i="10"/>
  <c r="P192" i="9" s="1"/>
  <c r="Q192" i="9" s="1"/>
  <c r="S198" i="10"/>
  <c r="Q198" i="10"/>
  <c r="P198" i="9" s="1"/>
  <c r="Q198" i="9" s="1"/>
  <c r="S204" i="10"/>
  <c r="Q204" i="10"/>
  <c r="P204" i="9" s="1"/>
  <c r="Q204" i="9" s="1"/>
  <c r="S210" i="10"/>
  <c r="Q210" i="10"/>
  <c r="P210" i="9" s="1"/>
  <c r="Q210" i="9" s="1"/>
  <c r="S216" i="10"/>
  <c r="Q216" i="10"/>
  <c r="P216" i="9" s="1"/>
  <c r="Q216" i="9" s="1"/>
  <c r="S222" i="10"/>
  <c r="Q222" i="10"/>
  <c r="P222" i="9" s="1"/>
  <c r="Q222" i="9" s="1"/>
  <c r="S228" i="10"/>
  <c r="Q228" i="10"/>
  <c r="P228" i="9" s="1"/>
  <c r="Q228" i="9" s="1"/>
  <c r="S234" i="10"/>
  <c r="Q234" i="10"/>
  <c r="P234" i="9" s="1"/>
  <c r="Q234" i="9" s="1"/>
  <c r="S240" i="10"/>
  <c r="Q240" i="10"/>
  <c r="P240" i="9" s="1"/>
  <c r="Q240" i="9" s="1"/>
  <c r="S246" i="10"/>
  <c r="Q246" i="10"/>
  <c r="P246" i="9" s="1"/>
  <c r="Q246" i="9" s="1"/>
  <c r="S252" i="10"/>
  <c r="Q252" i="10"/>
  <c r="P252" i="9" s="1"/>
  <c r="Q252" i="9" s="1"/>
  <c r="S258" i="10"/>
  <c r="Q258" i="10"/>
  <c r="P258" i="9" s="1"/>
  <c r="Q258" i="9" s="1"/>
  <c r="S264" i="10"/>
  <c r="Q264" i="10"/>
  <c r="P264" i="9" s="1"/>
  <c r="Q264" i="9" s="1"/>
  <c r="S270" i="10"/>
  <c r="Q270" i="10"/>
  <c r="P270" i="9" s="1"/>
  <c r="Q270" i="9" s="1"/>
  <c r="S276" i="10"/>
  <c r="Q276" i="10"/>
  <c r="P276" i="9" s="1"/>
  <c r="Q276" i="9" s="1"/>
  <c r="S282" i="10"/>
  <c r="Q282" i="10"/>
  <c r="P282" i="9" s="1"/>
  <c r="Q282" i="9" s="1"/>
  <c r="S288" i="10"/>
  <c r="Q288" i="10"/>
  <c r="P288" i="9" s="1"/>
  <c r="Q288" i="9" s="1"/>
  <c r="S294" i="10"/>
  <c r="Q294" i="10"/>
  <c r="P294" i="9" s="1"/>
  <c r="Q294" i="9" s="1"/>
  <c r="S300" i="10"/>
  <c r="Q300" i="10"/>
  <c r="P300" i="9" s="1"/>
  <c r="Q300" i="9" s="1"/>
  <c r="S306" i="10"/>
  <c r="Q306" i="10"/>
  <c r="P306" i="9" s="1"/>
  <c r="Q306" i="9" s="1"/>
  <c r="S312" i="10"/>
  <c r="Q312" i="10"/>
  <c r="P312" i="9" s="1"/>
  <c r="Q312" i="9" s="1"/>
  <c r="S318" i="10"/>
  <c r="Q318" i="10"/>
  <c r="P318" i="9" s="1"/>
  <c r="Q318" i="9" s="1"/>
  <c r="S321" i="10"/>
  <c r="Q321" i="10"/>
  <c r="P321" i="9" s="1"/>
  <c r="Q321" i="9" s="1"/>
  <c r="S181" i="10"/>
  <c r="Q181" i="10"/>
  <c r="P181" i="9" s="1"/>
  <c r="Q181" i="9" s="1"/>
  <c r="S187" i="10"/>
  <c r="Q187" i="10"/>
  <c r="P187" i="9" s="1"/>
  <c r="Q187" i="9" s="1"/>
  <c r="S193" i="10"/>
  <c r="Q193" i="10"/>
  <c r="P193" i="9" s="1"/>
  <c r="Q193" i="9" s="1"/>
  <c r="S205" i="10"/>
  <c r="Q205" i="10"/>
  <c r="P205" i="9" s="1"/>
  <c r="Q205" i="9" s="1"/>
  <c r="S211" i="10"/>
  <c r="Q211" i="10"/>
  <c r="P211" i="9" s="1"/>
  <c r="Q211" i="9" s="1"/>
  <c r="S217" i="10"/>
  <c r="Q217" i="10"/>
  <c r="P217" i="9" s="1"/>
  <c r="Q217" i="9" s="1"/>
  <c r="S223" i="10"/>
  <c r="Q223" i="10"/>
  <c r="P223" i="9" s="1"/>
  <c r="Q223" i="9" s="1"/>
  <c r="S229" i="10"/>
  <c r="Q229" i="10"/>
  <c r="P229" i="9" s="1"/>
  <c r="Q229" i="9" s="1"/>
  <c r="S235" i="10"/>
  <c r="Q235" i="10"/>
  <c r="P235" i="9" s="1"/>
  <c r="Q235" i="9" s="1"/>
  <c r="S241" i="10"/>
  <c r="Q241" i="10"/>
  <c r="P241" i="9" s="1"/>
  <c r="Q241" i="9" s="1"/>
  <c r="S247" i="10"/>
  <c r="Q247" i="10"/>
  <c r="P247" i="9" s="1"/>
  <c r="Q247" i="9" s="1"/>
  <c r="S253" i="10"/>
  <c r="Q253" i="10"/>
  <c r="P253" i="9" s="1"/>
  <c r="Q253" i="9" s="1"/>
  <c r="S259" i="10"/>
  <c r="Q259" i="10"/>
  <c r="P259" i="9" s="1"/>
  <c r="Q259" i="9" s="1"/>
  <c r="S265" i="10"/>
  <c r="Q265" i="10"/>
  <c r="P265" i="9" s="1"/>
  <c r="Q265" i="9" s="1"/>
  <c r="S271" i="10"/>
  <c r="Q271" i="10"/>
  <c r="P271" i="9" s="1"/>
  <c r="Q271" i="9" s="1"/>
  <c r="S277" i="10"/>
  <c r="Q277" i="10"/>
  <c r="P277" i="9" s="1"/>
  <c r="Q277" i="9" s="1"/>
  <c r="S283" i="10"/>
  <c r="Q283" i="10"/>
  <c r="P283" i="9" s="1"/>
  <c r="Q283" i="9" s="1"/>
  <c r="S289" i="10"/>
  <c r="Q289" i="10"/>
  <c r="P289" i="9" s="1"/>
  <c r="Q289" i="9" s="1"/>
  <c r="S295" i="10"/>
  <c r="Q295" i="10"/>
  <c r="P295" i="9" s="1"/>
  <c r="Q295" i="9" s="1"/>
  <c r="S301" i="10"/>
  <c r="Q301" i="10"/>
  <c r="P301" i="9" s="1"/>
  <c r="Q301" i="9" s="1"/>
  <c r="S307" i="10"/>
  <c r="Q307" i="10"/>
  <c r="P307" i="9" s="1"/>
  <c r="Q307" i="9" s="1"/>
  <c r="S313" i="10"/>
  <c r="Q313" i="10"/>
  <c r="P313" i="9" s="1"/>
  <c r="Q313" i="9" s="1"/>
  <c r="S319" i="10"/>
  <c r="Q319" i="10"/>
  <c r="P319" i="9" s="1"/>
  <c r="Q319" i="9" s="1"/>
  <c r="S330" i="10"/>
  <c r="Q330" i="10"/>
  <c r="P330" i="9" s="1"/>
  <c r="Q330" i="9" s="1"/>
  <c r="S8" i="10"/>
  <c r="Q8" i="10"/>
  <c r="P8" i="9" s="1"/>
  <c r="Q8" i="9" s="1"/>
  <c r="S14" i="10"/>
  <c r="Q14" i="10"/>
  <c r="P14" i="9" s="1"/>
  <c r="Q14" i="9" s="1"/>
  <c r="S20" i="10"/>
  <c r="Q20" i="10"/>
  <c r="P20" i="9" s="1"/>
  <c r="Q20" i="9" s="1"/>
  <c r="S26" i="10"/>
  <c r="Q26" i="10"/>
  <c r="P26" i="9" s="1"/>
  <c r="Q26" i="9" s="1"/>
  <c r="S32" i="10"/>
  <c r="Q32" i="10"/>
  <c r="P32" i="9" s="1"/>
  <c r="Q32" i="9" s="1"/>
  <c r="S38" i="10"/>
  <c r="Q38" i="10"/>
  <c r="P38" i="9" s="1"/>
  <c r="Q38" i="9" s="1"/>
  <c r="S44" i="10"/>
  <c r="Q44" i="10"/>
  <c r="P44" i="9" s="1"/>
  <c r="Q44" i="9" s="1"/>
  <c r="S50" i="10"/>
  <c r="Q50" i="10"/>
  <c r="P50" i="9" s="1"/>
  <c r="Q50" i="9" s="1"/>
  <c r="S56" i="10"/>
  <c r="Q56" i="10"/>
  <c r="P56" i="9" s="1"/>
  <c r="Q56" i="9" s="1"/>
  <c r="S62" i="10"/>
  <c r="Q62" i="10"/>
  <c r="P62" i="9" s="1"/>
  <c r="Q62" i="9" s="1"/>
  <c r="S68" i="10"/>
  <c r="Q68" i="10"/>
  <c r="P68" i="9" s="1"/>
  <c r="Q68" i="9" s="1"/>
  <c r="S74" i="10"/>
  <c r="Q74" i="10"/>
  <c r="P74" i="9" s="1"/>
  <c r="Q74" i="9" s="1"/>
  <c r="S80" i="10"/>
  <c r="Q80" i="10"/>
  <c r="P80" i="9" s="1"/>
  <c r="Q80" i="9" s="1"/>
  <c r="S86" i="10"/>
  <c r="Q86" i="10"/>
  <c r="P86" i="9" s="1"/>
  <c r="Q86" i="9" s="1"/>
  <c r="S92" i="10"/>
  <c r="Q92" i="10"/>
  <c r="P92" i="9" s="1"/>
  <c r="Q92" i="9" s="1"/>
  <c r="S98" i="10"/>
  <c r="Q98" i="10"/>
  <c r="P98" i="9" s="1"/>
  <c r="Q98" i="9" s="1"/>
  <c r="S104" i="10"/>
  <c r="Q104" i="10"/>
  <c r="P104" i="9" s="1"/>
  <c r="Q104" i="9" s="1"/>
  <c r="S110" i="10"/>
  <c r="Q110" i="10"/>
  <c r="P110" i="9" s="1"/>
  <c r="Q110" i="9" s="1"/>
  <c r="S116" i="10"/>
  <c r="Q116" i="10"/>
  <c r="P116" i="9" s="1"/>
  <c r="Q116" i="9" s="1"/>
  <c r="S122" i="10"/>
  <c r="Q122" i="10"/>
  <c r="P122" i="9" s="1"/>
  <c r="Q122" i="9" s="1"/>
  <c r="S128" i="10"/>
  <c r="Q128" i="10"/>
  <c r="P128" i="9" s="1"/>
  <c r="Q128" i="9" s="1"/>
  <c r="S134" i="10"/>
  <c r="Q134" i="10"/>
  <c r="P134" i="9" s="1"/>
  <c r="Q134" i="9" s="1"/>
  <c r="S140" i="10"/>
  <c r="Q140" i="10"/>
  <c r="P140" i="9" s="1"/>
  <c r="Q140" i="9" s="1"/>
  <c r="S146" i="10"/>
  <c r="Q146" i="10"/>
  <c r="P146" i="9" s="1"/>
  <c r="Q146" i="9" s="1"/>
  <c r="S152" i="10"/>
  <c r="Q152" i="10"/>
  <c r="P152" i="9" s="1"/>
  <c r="Q152" i="9" s="1"/>
  <c r="S158" i="10"/>
  <c r="Q158" i="10"/>
  <c r="P158" i="9" s="1"/>
  <c r="Q158" i="9" s="1"/>
  <c r="S164" i="10"/>
  <c r="Q164" i="10"/>
  <c r="P164" i="9" s="1"/>
  <c r="Q164" i="9" s="1"/>
  <c r="S170" i="10"/>
  <c r="Q170" i="10"/>
  <c r="P170" i="9" s="1"/>
  <c r="Q170" i="9" s="1"/>
  <c r="S176" i="10"/>
  <c r="Q176" i="10"/>
  <c r="P176" i="9" s="1"/>
  <c r="Q176" i="9" s="1"/>
  <c r="S182" i="10"/>
  <c r="Q182" i="10"/>
  <c r="P182" i="9" s="1"/>
  <c r="Q182" i="9" s="1"/>
  <c r="S188" i="10"/>
  <c r="Q188" i="10"/>
  <c r="P188" i="9" s="1"/>
  <c r="Q188" i="9" s="1"/>
  <c r="S194" i="10"/>
  <c r="Q194" i="10"/>
  <c r="P194" i="9" s="1"/>
  <c r="Q194" i="9" s="1"/>
  <c r="S200" i="10"/>
  <c r="Q200" i="10"/>
  <c r="P200" i="9" s="1"/>
  <c r="Q200" i="9" s="1"/>
  <c r="S206" i="10"/>
  <c r="Q206" i="10"/>
  <c r="P206" i="9" s="1"/>
  <c r="Q206" i="9" s="1"/>
  <c r="S212" i="10"/>
  <c r="Q212" i="10"/>
  <c r="P212" i="9" s="1"/>
  <c r="Q212" i="9" s="1"/>
  <c r="S218" i="10"/>
  <c r="Q218" i="10"/>
  <c r="P218" i="9" s="1"/>
  <c r="Q218" i="9" s="1"/>
  <c r="S224" i="10"/>
  <c r="Q224" i="10"/>
  <c r="P224" i="9" s="1"/>
  <c r="Q224" i="9" s="1"/>
  <c r="S230" i="10"/>
  <c r="Q230" i="10"/>
  <c r="P230" i="9" s="1"/>
  <c r="Q230" i="9" s="1"/>
  <c r="S236" i="10"/>
  <c r="Q236" i="10"/>
  <c r="P236" i="9" s="1"/>
  <c r="Q236" i="9" s="1"/>
  <c r="S242" i="10"/>
  <c r="Q242" i="10"/>
  <c r="P242" i="9" s="1"/>
  <c r="Q242" i="9" s="1"/>
  <c r="S248" i="10"/>
  <c r="Q248" i="10"/>
  <c r="P248" i="9" s="1"/>
  <c r="Q248" i="9" s="1"/>
  <c r="S254" i="10"/>
  <c r="Q254" i="10"/>
  <c r="P254" i="9" s="1"/>
  <c r="Q254" i="9" s="1"/>
  <c r="S260" i="10"/>
  <c r="Q260" i="10"/>
  <c r="P260" i="9" s="1"/>
  <c r="Q260" i="9" s="1"/>
  <c r="S266" i="10"/>
  <c r="Q266" i="10"/>
  <c r="P266" i="9" s="1"/>
  <c r="Q266" i="9" s="1"/>
  <c r="S272" i="10"/>
  <c r="Q272" i="10"/>
  <c r="P272" i="9" s="1"/>
  <c r="Q272" i="9" s="1"/>
  <c r="S278" i="10"/>
  <c r="Q278" i="10"/>
  <c r="P278" i="9" s="1"/>
  <c r="Q278" i="9" s="1"/>
  <c r="S284" i="10"/>
  <c r="Q284" i="10"/>
  <c r="P284" i="9" s="1"/>
  <c r="Q284" i="9" s="1"/>
  <c r="S290" i="10"/>
  <c r="Q290" i="10"/>
  <c r="P290" i="9" s="1"/>
  <c r="Q290" i="9" s="1"/>
  <c r="S296" i="10"/>
  <c r="Q296" i="10"/>
  <c r="P296" i="9" s="1"/>
  <c r="Q296" i="9" s="1"/>
  <c r="S302" i="10"/>
  <c r="Q302" i="10"/>
  <c r="P302" i="9" s="1"/>
  <c r="Q302" i="9" s="1"/>
  <c r="S308" i="10"/>
  <c r="Q308" i="10"/>
  <c r="P308" i="9" s="1"/>
  <c r="Q308" i="9" s="1"/>
  <c r="S314" i="10"/>
  <c r="Q314" i="10"/>
  <c r="P314" i="9" s="1"/>
  <c r="Q314" i="9" s="1"/>
  <c r="S322" i="10"/>
  <c r="Q322" i="10"/>
  <c r="P322" i="9" s="1"/>
  <c r="Q322" i="9" s="1"/>
  <c r="S328" i="10"/>
  <c r="Q328" i="10"/>
  <c r="P328" i="9" s="1"/>
  <c r="Q328" i="9" s="1"/>
  <c r="O331" i="9"/>
  <c r="N341" i="10"/>
  <c r="N331" i="10"/>
  <c r="M331" i="10"/>
  <c r="M342" i="10" s="1"/>
  <c r="M348" i="10" s="1"/>
  <c r="L341" i="10"/>
  <c r="L331" i="10"/>
  <c r="K331" i="10"/>
  <c r="K342" i="10" s="1"/>
  <c r="K348" i="10" s="1"/>
  <c r="J331" i="10"/>
  <c r="P327" i="10"/>
  <c r="P323" i="10"/>
  <c r="P332" i="10"/>
  <c r="P329" i="10"/>
  <c r="P325" i="10"/>
  <c r="I331" i="10"/>
  <c r="I342" i="10" s="1"/>
  <c r="I348" i="10" s="1"/>
  <c r="H341" i="10"/>
  <c r="H331" i="10"/>
  <c r="P4" i="10"/>
  <c r="O342" i="10"/>
  <c r="O348" i="10" s="1"/>
  <c r="N342" i="10" l="1"/>
  <c r="N348" i="10" s="1"/>
  <c r="T142" i="10"/>
  <c r="T124" i="10"/>
  <c r="T106" i="10"/>
  <c r="T88" i="10"/>
  <c r="T58" i="10"/>
  <c r="T208" i="10"/>
  <c r="T190" i="10"/>
  <c r="T160" i="10"/>
  <c r="T266" i="10"/>
  <c r="T212" i="10"/>
  <c r="T158" i="10"/>
  <c r="T122" i="10"/>
  <c r="T86" i="10"/>
  <c r="T68" i="10"/>
  <c r="T50" i="10"/>
  <c r="T32" i="10"/>
  <c r="T14" i="10"/>
  <c r="T9" i="10"/>
  <c r="T178" i="10"/>
  <c r="T22" i="10"/>
  <c r="T71" i="10"/>
  <c r="T53" i="10"/>
  <c r="T35" i="10"/>
  <c r="T17" i="10"/>
  <c r="T316" i="10"/>
  <c r="T298" i="10"/>
  <c r="T280" i="10"/>
  <c r="T262" i="10"/>
  <c r="T244" i="10"/>
  <c r="T226" i="10"/>
  <c r="T248" i="10"/>
  <c r="T140" i="10"/>
  <c r="T314" i="10"/>
  <c r="T296" i="10"/>
  <c r="T278" i="10"/>
  <c r="T260" i="10"/>
  <c r="T242" i="10"/>
  <c r="T224" i="10"/>
  <c r="T206" i="10"/>
  <c r="T188" i="10"/>
  <c r="T170" i="10"/>
  <c r="T152" i="10"/>
  <c r="T134" i="10"/>
  <c r="T116" i="10"/>
  <c r="T98" i="10"/>
  <c r="T80" i="10"/>
  <c r="T62" i="10"/>
  <c r="T44" i="10"/>
  <c r="T26" i="10"/>
  <c r="T8" i="10"/>
  <c r="T175" i="10"/>
  <c r="T151" i="10"/>
  <c r="T121" i="10"/>
  <c r="T91" i="10"/>
  <c r="T61" i="10"/>
  <c r="T25" i="10"/>
  <c r="T70" i="10"/>
  <c r="T10" i="10"/>
  <c r="T83" i="10"/>
  <c r="T230" i="10"/>
  <c r="T194" i="10"/>
  <c r="T176" i="10"/>
  <c r="T104" i="10"/>
  <c r="T328" i="10"/>
  <c r="T308" i="10"/>
  <c r="T290" i="10"/>
  <c r="T272" i="10"/>
  <c r="T254" i="10"/>
  <c r="T236" i="10"/>
  <c r="T218" i="10"/>
  <c r="T200" i="10"/>
  <c r="T182" i="10"/>
  <c r="T164" i="10"/>
  <c r="T146" i="10"/>
  <c r="T128" i="10"/>
  <c r="T110" i="10"/>
  <c r="T92" i="10"/>
  <c r="T74" i="10"/>
  <c r="T56" i="10"/>
  <c r="T38" i="10"/>
  <c r="T20" i="10"/>
  <c r="T169" i="10"/>
  <c r="T139" i="10"/>
  <c r="T115" i="10"/>
  <c r="T85" i="10"/>
  <c r="T49" i="10"/>
  <c r="T13" i="10"/>
  <c r="T52" i="10"/>
  <c r="T40" i="10"/>
  <c r="T112" i="10"/>
  <c r="T94" i="10"/>
  <c r="T64" i="10"/>
  <c r="T34" i="10"/>
  <c r="S323" i="10"/>
  <c r="Q323" i="10"/>
  <c r="P323" i="9" s="1"/>
  <c r="Q323" i="9" s="1"/>
  <c r="T284" i="10"/>
  <c r="T302" i="10"/>
  <c r="S329" i="10"/>
  <c r="Q329" i="10"/>
  <c r="P329" i="9" s="1"/>
  <c r="Q329" i="9" s="1"/>
  <c r="S327" i="10"/>
  <c r="Q327" i="10"/>
  <c r="P327" i="9" s="1"/>
  <c r="Q327" i="9" s="1"/>
  <c r="T322" i="10"/>
  <c r="T76" i="10"/>
  <c r="S4" i="10"/>
  <c r="P331" i="10"/>
  <c r="Q4" i="10"/>
  <c r="P4" i="9" s="1"/>
  <c r="T319" i="10"/>
  <c r="T301" i="10"/>
  <c r="T283" i="10"/>
  <c r="T265" i="10"/>
  <c r="T247" i="10"/>
  <c r="T229" i="10"/>
  <c r="T211" i="10"/>
  <c r="T187" i="10"/>
  <c r="T318" i="10"/>
  <c r="T300" i="10"/>
  <c r="T282" i="10"/>
  <c r="T264" i="10"/>
  <c r="T246" i="10"/>
  <c r="T228" i="10"/>
  <c r="T210" i="10"/>
  <c r="T192" i="10"/>
  <c r="T174" i="10"/>
  <c r="T156" i="10"/>
  <c r="T138" i="10"/>
  <c r="T120" i="10"/>
  <c r="T102" i="10"/>
  <c r="T84" i="10"/>
  <c r="T66" i="10"/>
  <c r="T48" i="10"/>
  <c r="T30" i="10"/>
  <c r="T12" i="10"/>
  <c r="T311" i="10"/>
  <c r="T293" i="10"/>
  <c r="T275" i="10"/>
  <c r="T257" i="10"/>
  <c r="T239" i="10"/>
  <c r="T221" i="10"/>
  <c r="T203" i="10"/>
  <c r="T185" i="10"/>
  <c r="T167" i="10"/>
  <c r="T149" i="10"/>
  <c r="T131" i="10"/>
  <c r="T113" i="10"/>
  <c r="T95" i="10"/>
  <c r="T315" i="10"/>
  <c r="T297" i="10"/>
  <c r="T279" i="10"/>
  <c r="T261" i="10"/>
  <c r="T243" i="10"/>
  <c r="T225" i="10"/>
  <c r="T207" i="10"/>
  <c r="T189" i="10"/>
  <c r="T171" i="10"/>
  <c r="T153" i="10"/>
  <c r="T135" i="10"/>
  <c r="T117" i="10"/>
  <c r="T99" i="10"/>
  <c r="T81" i="10"/>
  <c r="T63" i="10"/>
  <c r="T45" i="10"/>
  <c r="T27" i="10"/>
  <c r="T157" i="10"/>
  <c r="T133" i="10"/>
  <c r="T103" i="10"/>
  <c r="T73" i="10"/>
  <c r="T37" i="10"/>
  <c r="T145" i="10"/>
  <c r="T97" i="10"/>
  <c r="T55" i="10"/>
  <c r="T19" i="10"/>
  <c r="S325" i="10"/>
  <c r="Q325" i="10"/>
  <c r="P325" i="9" s="1"/>
  <c r="Q325" i="9" s="1"/>
  <c r="T330" i="10"/>
  <c r="T307" i="10"/>
  <c r="T289" i="10"/>
  <c r="T271" i="10"/>
  <c r="T253" i="10"/>
  <c r="T235" i="10"/>
  <c r="T217" i="10"/>
  <c r="T193" i="10"/>
  <c r="T321" i="10"/>
  <c r="T306" i="10"/>
  <c r="T288" i="10"/>
  <c r="T270" i="10"/>
  <c r="T252" i="10"/>
  <c r="T234" i="10"/>
  <c r="T216" i="10"/>
  <c r="T198" i="10"/>
  <c r="T180" i="10"/>
  <c r="T162" i="10"/>
  <c r="T144" i="10"/>
  <c r="T126" i="10"/>
  <c r="T108" i="10"/>
  <c r="T90" i="10"/>
  <c r="T72" i="10"/>
  <c r="T54" i="10"/>
  <c r="T36" i="10"/>
  <c r="T18" i="10"/>
  <c r="T184" i="10"/>
  <c r="T28" i="10"/>
  <c r="T313" i="10"/>
  <c r="T295" i="10"/>
  <c r="T277" i="10"/>
  <c r="T259" i="10"/>
  <c r="T241" i="10"/>
  <c r="T223" i="10"/>
  <c r="T205" i="10"/>
  <c r="T181" i="10"/>
  <c r="T312" i="10"/>
  <c r="T294" i="10"/>
  <c r="T276" i="10"/>
  <c r="T258" i="10"/>
  <c r="T240" i="10"/>
  <c r="T222" i="10"/>
  <c r="T204" i="10"/>
  <c r="T186" i="10"/>
  <c r="T168" i="10"/>
  <c r="T150" i="10"/>
  <c r="T132" i="10"/>
  <c r="T114" i="10"/>
  <c r="T96" i="10"/>
  <c r="T78" i="10"/>
  <c r="T60" i="10"/>
  <c r="T42" i="10"/>
  <c r="T24" i="10"/>
  <c r="T6" i="10"/>
  <c r="T305" i="10"/>
  <c r="T287" i="10"/>
  <c r="T269" i="10"/>
  <c r="T251" i="10"/>
  <c r="T233" i="10"/>
  <c r="T215" i="10"/>
  <c r="T197" i="10"/>
  <c r="T179" i="10"/>
  <c r="T161" i="10"/>
  <c r="T143" i="10"/>
  <c r="T125" i="10"/>
  <c r="T107" i="10"/>
  <c r="T324" i="10"/>
  <c r="T309" i="10"/>
  <c r="T291" i="10"/>
  <c r="T273" i="10"/>
  <c r="T255" i="10"/>
  <c r="T237" i="10"/>
  <c r="T219" i="10"/>
  <c r="T201" i="10"/>
  <c r="T183" i="10"/>
  <c r="T165" i="10"/>
  <c r="T147" i="10"/>
  <c r="T129" i="10"/>
  <c r="T111" i="10"/>
  <c r="T93" i="10"/>
  <c r="T75" i="10"/>
  <c r="T57" i="10"/>
  <c r="T39" i="10"/>
  <c r="T21" i="10"/>
  <c r="T199" i="10"/>
  <c r="T127" i="10"/>
  <c r="T79" i="10"/>
  <c r="T43" i="10"/>
  <c r="T7" i="10"/>
  <c r="T89" i="10"/>
  <c r="T65" i="10"/>
  <c r="T47" i="10"/>
  <c r="T29" i="10"/>
  <c r="T11" i="10"/>
  <c r="T310" i="10"/>
  <c r="T292" i="10"/>
  <c r="T274" i="10"/>
  <c r="T256" i="10"/>
  <c r="T238" i="10"/>
  <c r="T220" i="10"/>
  <c r="T202" i="10"/>
  <c r="T172" i="10"/>
  <c r="T154" i="10"/>
  <c r="T136" i="10"/>
  <c r="T118" i="10"/>
  <c r="T100" i="10"/>
  <c r="T82" i="10"/>
  <c r="T46" i="10"/>
  <c r="T317" i="10"/>
  <c r="T299" i="10"/>
  <c r="T281" i="10"/>
  <c r="T263" i="10"/>
  <c r="T245" i="10"/>
  <c r="T227" i="10"/>
  <c r="T209" i="10"/>
  <c r="T191" i="10"/>
  <c r="T173" i="10"/>
  <c r="T155" i="10"/>
  <c r="T137" i="10"/>
  <c r="T119" i="10"/>
  <c r="T101" i="10"/>
  <c r="T326" i="10"/>
  <c r="T303" i="10"/>
  <c r="T285" i="10"/>
  <c r="T267" i="10"/>
  <c r="T249" i="10"/>
  <c r="T231" i="10"/>
  <c r="T213" i="10"/>
  <c r="T195" i="10"/>
  <c r="T177" i="10"/>
  <c r="T159" i="10"/>
  <c r="T141" i="10"/>
  <c r="T123" i="10"/>
  <c r="T105" i="10"/>
  <c r="T87" i="10"/>
  <c r="T69" i="10"/>
  <c r="T51" i="10"/>
  <c r="T33" i="10"/>
  <c r="T15" i="10"/>
  <c r="T163" i="10"/>
  <c r="T109" i="10"/>
  <c r="T67" i="10"/>
  <c r="T31" i="10"/>
  <c r="T77" i="10"/>
  <c r="T59" i="10"/>
  <c r="T41" i="10"/>
  <c r="T23" i="10"/>
  <c r="T5" i="10"/>
  <c r="T304" i="10"/>
  <c r="T286" i="10"/>
  <c r="T268" i="10"/>
  <c r="T250" i="10"/>
  <c r="T232" i="10"/>
  <c r="T214" i="10"/>
  <c r="T196" i="10"/>
  <c r="T166" i="10"/>
  <c r="T148" i="10"/>
  <c r="T130" i="10"/>
  <c r="T320" i="10"/>
  <c r="Q332" i="10"/>
  <c r="Q341" i="10" s="1"/>
  <c r="J342" i="10"/>
  <c r="J348" i="10" s="1"/>
  <c r="L342" i="10"/>
  <c r="L348" i="10" s="1"/>
  <c r="P341" i="10"/>
  <c r="H342" i="10"/>
  <c r="H348" i="10" s="1"/>
  <c r="Q331" i="10" l="1"/>
  <c r="Q342" i="10" s="1"/>
  <c r="Q348" i="10" s="1"/>
  <c r="T4" i="10"/>
  <c r="T329" i="10"/>
  <c r="T325" i="10"/>
  <c r="P331" i="9"/>
  <c r="Q4" i="9"/>
  <c r="Q331" i="9" s="1"/>
  <c r="T327" i="10"/>
  <c r="T323" i="10"/>
  <c r="P342" i="10"/>
  <c r="P34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Schimelfenig, Carla [IDOE]</author>
  </authors>
  <commentList>
    <comment ref="E235" authorId="0" shapeId="0" xr:uid="{AAE791DD-4B87-4309-84AE-F77D91D98EC8}">
      <text>
        <r>
          <rPr>
            <b/>
            <sz val="9"/>
            <color indexed="81"/>
            <rFont val="Tahoma"/>
            <charset val="1"/>
          </rPr>
          <t>Schimelfenig, Carla [IDOE]:</t>
        </r>
        <r>
          <rPr>
            <sz val="9"/>
            <color indexed="81"/>
            <rFont val="Tahoma"/>
            <charset val="1"/>
          </rPr>
          <t xml:space="preserve">
Incorrectly reported FTE as 0.5. Should have been 1.0, according to Robert Friday.</t>
        </r>
      </text>
    </comment>
    <comment ref="J324" authorId="0" shapeId="0" xr:uid="{0F84EFCC-3F71-4097-9C42-A38C0090FE39}">
      <text>
        <r>
          <rPr>
            <b/>
            <sz val="9"/>
            <color indexed="81"/>
            <rFont val="Tahoma"/>
            <charset val="1"/>
          </rPr>
          <t>Schimelfenig, Carla [IDOE]:</t>
        </r>
        <r>
          <rPr>
            <sz val="9"/>
            <color indexed="81"/>
            <rFont val="Tahoma"/>
            <charset val="1"/>
          </rPr>
          <t xml:space="preserve">
Should have been fte of 0.20, according to Carmen Benson
</t>
        </r>
      </text>
    </comment>
  </commentList>
</comments>
</file>

<file path=xl/sharedStrings.xml><?xml version="1.0" encoding="utf-8"?>
<sst xmlns="http://schemas.openxmlformats.org/spreadsheetml/2006/main" count="8959" uniqueCount="782">
  <si>
    <t>AGWSR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</si>
  <si>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</si>
  <si>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</si>
  <si>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</si>
  <si>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</si>
  <si>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</si>
  <si>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</si>
  <si>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</si>
  <si>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</si>
  <si>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</si>
  <si>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</si>
  <si>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</si>
  <si>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</si>
  <si>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</si>
  <si>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</si>
  <si>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</si>
  <si>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</si>
  <si>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</si>
  <si>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</si>
  <si>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</si>
  <si>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</si>
  <si>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</si>
  <si>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</si>
  <si>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</si>
  <si>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</si>
  <si>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</si>
  <si>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</si>
  <si>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BCLUW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</si>
  <si>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</si>
  <si>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</si>
  <si>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</si>
  <si>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</si>
  <si>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</si>
  <si>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</si>
  <si>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</si>
  <si>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</si>
  <si>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</si>
  <si>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</si>
  <si>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</si>
  <si>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</si>
  <si>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</si>
  <si>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</si>
  <si>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</si>
  <si>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</si>
  <si>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CAM</t>
  </si>
  <si>
    <t>0914</t>
  </si>
  <si>
    <t>CAL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</si>
  <si>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</si>
  <si>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</si>
  <si>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</si>
  <si>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</si>
  <si>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</si>
  <si>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</si>
  <si>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</si>
  <si>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</si>
  <si>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</si>
  <si>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</si>
  <si>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</si>
  <si>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</si>
  <si>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</si>
  <si>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</si>
  <si>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</si>
  <si>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</si>
  <si>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</si>
  <si>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</si>
  <si>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</si>
  <si>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</si>
  <si>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</si>
  <si>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</si>
  <si>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</si>
  <si>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</si>
  <si>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</si>
  <si>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</si>
  <si>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</si>
  <si>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</si>
  <si>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</si>
  <si>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</si>
  <si>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</si>
  <si>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</si>
  <si>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</si>
  <si>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</si>
  <si>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</si>
  <si>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</si>
  <si>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</si>
  <si>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</si>
  <si>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</si>
  <si>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</si>
  <si>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</si>
  <si>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</si>
  <si>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</si>
  <si>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</si>
  <si>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</si>
  <si>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</si>
  <si>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</si>
  <si>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</si>
  <si>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</si>
  <si>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</si>
  <si>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</si>
  <si>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</si>
  <si>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</si>
  <si>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</si>
  <si>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</si>
  <si>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</si>
  <si>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</si>
  <si>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</si>
  <si>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</si>
  <si>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</si>
  <si>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</si>
  <si>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</si>
  <si>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</si>
  <si>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</si>
  <si>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</si>
  <si>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</si>
  <si>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</si>
  <si>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</si>
  <si>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</si>
  <si>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</si>
  <si>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</si>
  <si>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</si>
  <si>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</si>
  <si>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</si>
  <si>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</si>
  <si>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</si>
  <si>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</si>
  <si>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</si>
  <si>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</si>
  <si>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</si>
  <si>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</si>
  <si>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GMG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</si>
  <si>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</si>
  <si>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</si>
  <si>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</si>
  <si>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</si>
  <si>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</si>
  <si>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</si>
  <si>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</si>
  <si>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</si>
  <si>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</si>
  <si>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</si>
  <si>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</si>
  <si>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</si>
  <si>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</si>
  <si>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</si>
  <si>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</si>
  <si>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</si>
  <si>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</si>
  <si>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</si>
  <si>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</si>
  <si>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</si>
  <si>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</si>
  <si>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</si>
  <si>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</si>
  <si>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</si>
  <si>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</si>
  <si>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</si>
  <si>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</si>
  <si>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</si>
  <si>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</si>
  <si>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</si>
  <si>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</si>
  <si>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</si>
  <si>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</si>
  <si>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</si>
  <si>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</si>
  <si>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</si>
  <si>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</si>
  <si>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</si>
  <si>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</si>
  <si>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</si>
  <si>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</si>
  <si>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</si>
  <si>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</si>
  <si>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</si>
  <si>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</si>
  <si>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</si>
  <si>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</si>
  <si>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</si>
  <si>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</si>
  <si>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</si>
  <si>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</si>
  <si>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</si>
  <si>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</si>
  <si>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</si>
  <si>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</si>
  <si>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</si>
  <si>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</si>
  <si>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</si>
  <si>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</si>
  <si>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</si>
  <si>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</si>
  <si>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</si>
  <si>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</si>
  <si>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</si>
  <si>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</si>
  <si>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</si>
  <si>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</si>
  <si>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</si>
  <si>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</si>
  <si>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</si>
  <si>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</si>
  <si>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</si>
  <si>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</si>
  <si>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</si>
  <si>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</si>
  <si>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</si>
  <si>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</si>
  <si>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</si>
  <si>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</si>
  <si>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</si>
  <si>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</si>
  <si>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</si>
  <si>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</si>
  <si>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</si>
  <si>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</si>
  <si>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</si>
  <si>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</si>
  <si>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</si>
  <si>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</si>
  <si>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</si>
  <si>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</si>
  <si>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</si>
  <si>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</si>
  <si>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</si>
  <si>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</si>
  <si>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</si>
  <si>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</si>
  <si>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</si>
  <si>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</si>
  <si>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</si>
  <si>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</si>
  <si>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</si>
  <si>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</si>
  <si>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</si>
  <si>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</si>
  <si>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</si>
  <si>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</si>
  <si>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</si>
  <si>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PCM</t>
  </si>
  <si>
    <t>5163</t>
  </si>
  <si>
    <t>5166</t>
  </si>
  <si>
    <t>5184</t>
  </si>
  <si>
    <t>5250</t>
  </si>
  <si>
    <t>5256</t>
  </si>
  <si>
    <t>5283</t>
  </si>
  <si>
    <t>5310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</si>
  <si>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</si>
  <si>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</si>
  <si>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</si>
  <si>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</si>
  <si>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</si>
  <si>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</si>
  <si>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</si>
  <si>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</si>
  <si>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</si>
  <si>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</si>
  <si>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</si>
  <si>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</si>
  <si>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</si>
  <si>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</si>
  <si>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</si>
  <si>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</si>
  <si>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</si>
  <si>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</si>
  <si>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</si>
  <si>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</si>
  <si>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</si>
  <si>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</si>
  <si>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</si>
  <si>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</si>
  <si>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</si>
  <si>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</si>
  <si>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</si>
  <si>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</si>
  <si>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</si>
  <si>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</si>
  <si>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</si>
  <si>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</si>
  <si>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</si>
  <si>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</si>
  <si>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</si>
  <si>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</si>
  <si>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</si>
  <si>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</si>
  <si>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</si>
  <si>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</si>
  <si>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</si>
  <si>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</si>
  <si>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</si>
  <si>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</si>
  <si>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</si>
  <si>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</si>
  <si>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</si>
  <si>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</si>
  <si>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</si>
  <si>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</si>
  <si>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</si>
  <si>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</si>
  <si>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</si>
  <si>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</si>
  <si>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</si>
  <si>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</si>
  <si>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</si>
  <si>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</si>
  <si>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</si>
  <si>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</si>
  <si>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</si>
  <si>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</si>
  <si>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</si>
  <si>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</si>
  <si>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</si>
  <si>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</si>
  <si>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</si>
  <si>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</si>
  <si>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</si>
  <si>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</si>
  <si>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</si>
  <si>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</si>
  <si>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</si>
  <si>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</si>
  <si>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</si>
  <si>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</si>
  <si>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</si>
  <si>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</si>
  <si>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</si>
  <si>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</si>
  <si>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</si>
  <si>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</si>
  <si>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</si>
  <si>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</si>
  <si>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</si>
  <si>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</si>
  <si>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</si>
  <si>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CC Concurrent Enrollment</t>
  </si>
  <si>
    <t>ICN</t>
  </si>
  <si>
    <t>Regional Academy</t>
  </si>
  <si>
    <t>Shared Students</t>
  </si>
  <si>
    <t>Share Teachers</t>
  </si>
  <si>
    <t>Whole Grade Sharing</t>
  </si>
  <si>
    <t>Joint Employment</t>
  </si>
  <si>
    <t>Total Supplementary Weighting</t>
  </si>
  <si>
    <t>State Total</t>
  </si>
  <si>
    <t>Total</t>
  </si>
  <si>
    <t>Adjusted Total</t>
  </si>
  <si>
    <t>AHSTW</t>
  </si>
  <si>
    <t>9201</t>
  </si>
  <si>
    <t>Keystone AEA</t>
  </si>
  <si>
    <t>9205</t>
  </si>
  <si>
    <t>Prairie Lakes AEA</t>
  </si>
  <si>
    <t>9207</t>
  </si>
  <si>
    <t>AEA 267</t>
  </si>
  <si>
    <t>9209</t>
  </si>
  <si>
    <t>Mississippi Bend AEA</t>
  </si>
  <si>
    <t>9210</t>
  </si>
  <si>
    <t>Grant Wood AEA</t>
  </si>
  <si>
    <t>9211</t>
  </si>
  <si>
    <t>AEA 11</t>
  </si>
  <si>
    <t>9212</t>
  </si>
  <si>
    <t>Northwest AEA</t>
  </si>
  <si>
    <t>9213</t>
  </si>
  <si>
    <t>AEA 13</t>
  </si>
  <si>
    <t>9215</t>
  </si>
  <si>
    <t>Great Prairie AEA</t>
  </si>
  <si>
    <t>Operational Sharing</t>
  </si>
  <si>
    <t>3582</t>
  </si>
  <si>
    <t>5319</t>
  </si>
  <si>
    <t>5323</t>
  </si>
  <si>
    <t>4824</t>
  </si>
  <si>
    <t>6048</t>
  </si>
  <si>
    <t>5157</t>
  </si>
  <si>
    <t>1935</t>
  </si>
  <si>
    <t>Subtotal</t>
  </si>
  <si>
    <t>Superintendent</t>
  </si>
  <si>
    <t>Human Resource Director</t>
  </si>
  <si>
    <t>AEA Total</t>
  </si>
  <si>
    <t>School District Total</t>
  </si>
  <si>
    <t>Business Management</t>
  </si>
  <si>
    <t>Transportation Director</t>
  </si>
  <si>
    <t>Operations and Maintenance Director</t>
  </si>
  <si>
    <t>Curriculum Director</t>
  </si>
  <si>
    <t>Counselor</t>
  </si>
  <si>
    <t>Fiscal Year</t>
  </si>
  <si>
    <t>11</t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</si>
  <si>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</si>
  <si>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</si>
  <si>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</si>
  <si>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</si>
  <si>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</si>
  <si>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</si>
  <si>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</si>
  <si>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</si>
  <si>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</si>
  <si>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</si>
  <si>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</si>
  <si>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</si>
  <si>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1968</t>
  </si>
  <si>
    <t>4751</t>
  </si>
  <si>
    <t>HLV</t>
  </si>
  <si>
    <t>0270</t>
  </si>
  <si>
    <t>2664</t>
  </si>
  <si>
    <t>5160</t>
  </si>
  <si>
    <t>5325</t>
  </si>
  <si>
    <t>5510</t>
  </si>
  <si>
    <t>6035</t>
  </si>
  <si>
    <t>6099</t>
  </si>
  <si>
    <t>6536</t>
  </si>
  <si>
    <t>FiscalYear</t>
  </si>
  <si>
    <t>AEA</t>
  </si>
  <si>
    <t>Dist</t>
  </si>
  <si>
    <t>DistSub1</t>
  </si>
  <si>
    <t>DistSub2</t>
  </si>
  <si>
    <t>DistrictNumber</t>
  </si>
  <si>
    <t>Social
Worker</t>
  </si>
  <si>
    <t>Operations Director</t>
  </si>
  <si>
    <t>Adair-Casey</t>
  </si>
  <si>
    <t>Adel DeSoto Minburn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</si>
  <si>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</si>
  <si>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</si>
  <si>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</si>
  <si>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</si>
  <si>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</si>
  <si>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</si>
  <si>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</si>
  <si>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</si>
  <si>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Alta-Aurelia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</si>
  <si>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</si>
  <si>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</si>
  <si>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</si>
  <si>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</si>
  <si>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</si>
  <si>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</si>
  <si>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</si>
  <si>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</si>
  <si>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</si>
  <si>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</si>
  <si>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</si>
  <si>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</si>
  <si>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</si>
  <si>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</si>
  <si>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</si>
  <si>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</si>
  <si>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</si>
  <si>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</si>
  <si>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</si>
  <si>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</si>
  <si>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</si>
  <si>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</si>
  <si>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</si>
  <si>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</si>
  <si>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</si>
  <si>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</si>
  <si>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</si>
  <si>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</si>
  <si>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</si>
  <si>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</si>
  <si>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</si>
  <si>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</si>
  <si>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</si>
  <si>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</si>
  <si>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</si>
  <si>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</si>
  <si>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</t>
  </si>
  <si>
    <t>Central DeWitt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</si>
  <si>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</si>
  <si>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</si>
  <si>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</si>
  <si>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</si>
  <si>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</si>
  <si>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</si>
  <si>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</si>
  <si>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</si>
  <si>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</si>
  <si>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</si>
  <si>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</si>
  <si>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</si>
  <si>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 Amana</t>
  </si>
  <si>
    <t>Clear Lake</t>
  </si>
  <si>
    <t>Clinton</t>
  </si>
  <si>
    <t>Colfax-Mingo</t>
  </si>
  <si>
    <t>College</t>
  </si>
  <si>
    <t>Collins-Maxwell</t>
  </si>
  <si>
    <t>Columbus</t>
  </si>
  <si>
    <t>Coon Rapids-Bayard</t>
  </si>
  <si>
    <t>Corning</t>
  </si>
  <si>
    <t>Council Bluffs</t>
  </si>
  <si>
    <t>Creston</t>
  </si>
  <si>
    <t>Dallas Center-Grimes</t>
  </si>
  <si>
    <t>Davenport</t>
  </si>
  <si>
    <t>Davis County</t>
  </si>
  <si>
    <t>Decorah Community</t>
  </si>
  <si>
    <t>Delwood</t>
  </si>
  <si>
    <t>Denison</t>
  </si>
  <si>
    <t>Denver</t>
  </si>
  <si>
    <t>Des Moines Independent</t>
  </si>
  <si>
    <t>Diagonal</t>
  </si>
  <si>
    <t>Dike-New Hartford</t>
  </si>
  <si>
    <t>Dubuque</t>
  </si>
  <si>
    <t>Dunkerton</t>
  </si>
  <si>
    <t>Boyer Valley</t>
  </si>
  <si>
    <t>Durant</t>
  </si>
  <si>
    <t>Eagle Grove</t>
  </si>
  <si>
    <t>Earlham</t>
  </si>
  <si>
    <t>East Buchanan</t>
  </si>
  <si>
    <t>Easton Valley</t>
  </si>
  <si>
    <t>East Marshall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</si>
  <si>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</si>
  <si>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</si>
  <si>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</si>
  <si>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</si>
  <si>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</si>
  <si>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</si>
  <si>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</si>
  <si>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</si>
  <si>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 Lincoln</t>
  </si>
  <si>
    <t>Exira-Elk Horn-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</si>
  <si>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</si>
  <si>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</si>
  <si>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</si>
  <si>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</si>
  <si>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</si>
  <si>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</si>
  <si>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</si>
  <si>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</si>
  <si>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</si>
  <si>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</si>
  <si>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</si>
  <si>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</si>
  <si>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</si>
  <si>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</si>
  <si>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</si>
  <si>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</si>
  <si>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</si>
  <si>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</si>
  <si>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</si>
  <si>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</si>
  <si>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</si>
  <si>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</si>
  <si>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</si>
  <si>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</si>
  <si>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Harris-Lake Park</t>
  </si>
  <si>
    <t>Hartley-Melvin-Sanborn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</si>
  <si>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</si>
  <si>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</si>
  <si>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</si>
  <si>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</si>
  <si>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</si>
  <si>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</si>
  <si>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</si>
  <si>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</si>
  <si>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</si>
  <si>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</si>
  <si>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</si>
  <si>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</si>
  <si>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</si>
  <si>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</si>
  <si>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</si>
  <si>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</si>
  <si>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</si>
  <si>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</si>
  <si>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</si>
  <si>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</si>
  <si>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</si>
  <si>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</si>
  <si>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</si>
  <si>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</si>
  <si>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</si>
  <si>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</si>
  <si>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</si>
  <si>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</si>
  <si>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</si>
  <si>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</si>
  <si>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</si>
  <si>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</si>
  <si>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</si>
  <si>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</si>
  <si>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</si>
  <si>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</si>
  <si>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</si>
  <si>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</si>
  <si>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Maple Valley-Anthon Oto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</si>
  <si>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</si>
  <si>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</si>
  <si>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</si>
  <si>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</si>
  <si>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</si>
  <si>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</si>
  <si>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</si>
  <si>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</si>
  <si>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</si>
  <si>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</si>
  <si>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</si>
  <si>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</si>
  <si>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</si>
  <si>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</si>
  <si>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</si>
  <si>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</si>
  <si>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</si>
  <si>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</si>
  <si>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</si>
  <si>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</si>
  <si>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</si>
  <si>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</si>
  <si>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</si>
  <si>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</si>
  <si>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</si>
  <si>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</si>
  <si>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</si>
  <si>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</si>
  <si>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</si>
  <si>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</si>
  <si>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</si>
  <si>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</si>
  <si>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</si>
  <si>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Fayette Valley</t>
  </si>
  <si>
    <t>North Mahaska</t>
  </si>
  <si>
    <t>North Linn</t>
  </si>
  <si>
    <t>North Kossuth</t>
  </si>
  <si>
    <t>North Polk</t>
  </si>
  <si>
    <t>North Scott</t>
  </si>
  <si>
    <t>North Tama County</t>
  </si>
  <si>
    <t>Northwood-Kensett</t>
  </si>
  <si>
    <t>Norwalk</t>
  </si>
  <si>
    <t>Odebolt Arthur Battle Creek Ida Grove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</si>
  <si>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</si>
  <si>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</si>
  <si>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</si>
  <si>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</si>
  <si>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</si>
  <si>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</si>
  <si>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</si>
  <si>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</si>
  <si>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</si>
  <si>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</si>
  <si>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</si>
  <si>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</si>
  <si>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</si>
  <si>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</si>
  <si>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</si>
  <si>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</si>
  <si>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</si>
  <si>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</si>
  <si>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</si>
  <si>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</si>
  <si>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</si>
  <si>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</si>
  <si>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</si>
  <si>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</si>
  <si>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</si>
  <si>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</si>
  <si>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</si>
  <si>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</si>
  <si>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</si>
  <si>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</si>
  <si>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</si>
  <si>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</si>
  <si>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</si>
  <si>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</si>
  <si>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</si>
  <si>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</si>
  <si>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</si>
  <si>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</si>
  <si>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</si>
  <si>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</si>
  <si>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</si>
  <si>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</si>
  <si>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</si>
  <si>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</si>
  <si>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</si>
  <si>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</si>
  <si>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</si>
  <si>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</si>
  <si>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</si>
  <si>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</si>
  <si>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</si>
  <si>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</si>
  <si>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</si>
  <si>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</si>
  <si>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</si>
  <si>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</si>
  <si>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</si>
  <si>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</si>
  <si>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</si>
  <si>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</si>
  <si>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</si>
  <si>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</si>
  <si>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</si>
  <si>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</si>
  <si>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</si>
  <si>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</si>
  <si>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</si>
  <si>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</si>
  <si>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</si>
  <si>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</si>
  <si>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</si>
  <si>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</si>
  <si>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</si>
  <si>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</si>
  <si>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</si>
  <si>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</si>
  <si>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</si>
  <si>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</si>
  <si>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</si>
  <si>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</si>
  <si>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</si>
  <si>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</si>
  <si>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</si>
  <si>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</si>
  <si>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</si>
  <si>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</si>
  <si>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</si>
  <si>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</si>
  <si>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</si>
  <si>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</si>
  <si>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</si>
  <si>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</si>
  <si>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</si>
  <si>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</si>
  <si>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</si>
  <si>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</si>
  <si>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</si>
  <si>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</si>
  <si>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</si>
  <si>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</si>
  <si>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</si>
  <si>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</si>
  <si>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</si>
  <si>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</si>
  <si>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</si>
  <si>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</si>
  <si>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/>
  </si>
  <si>
    <t>Adel-Desoto-Minburn</t>
  </si>
  <si>
    <t>Akron-Westfield</t>
  </si>
  <si>
    <t>Central Clayton</t>
  </si>
  <si>
    <t>Central De Witt</t>
  </si>
  <si>
    <t>Clear Creek-Amana</t>
  </si>
  <si>
    <t>College Community</t>
  </si>
  <si>
    <t>Colo-Nesco</t>
  </si>
  <si>
    <t>Danville</t>
  </si>
  <si>
    <t>Decorah</t>
  </si>
  <si>
    <t>Des Moines</t>
  </si>
  <si>
    <t>Eddyville-Blakesburg-Fremont</t>
  </si>
  <si>
    <t>Estherville-Lincoln Central</t>
  </si>
  <si>
    <t>Exira-Elk Horn-Kimballton</t>
  </si>
  <si>
    <t>Highland</t>
  </si>
  <si>
    <t>Janesville</t>
  </si>
  <si>
    <t>Lu Verne</t>
  </si>
  <si>
    <t>Manson-Northwest Webster</t>
  </si>
  <si>
    <t>Marcus-Meriden Cleghorn</t>
  </si>
  <si>
    <t>Marion</t>
  </si>
  <si>
    <t>MFL Mar Mac</t>
  </si>
  <si>
    <t>Moc-Floyd Valley</t>
  </si>
  <si>
    <t>North Tama</t>
  </si>
  <si>
    <t>Olin</t>
  </si>
  <si>
    <t>Rudd-Rockford-Marble Rock</t>
  </si>
  <si>
    <t>South O'Brien</t>
  </si>
  <si>
    <t>South Tama</t>
  </si>
  <si>
    <t>Southeast Webster-Grand</t>
  </si>
  <si>
    <t>Van Buren County</t>
  </si>
  <si>
    <t>West Burlington</t>
  </si>
  <si>
    <t>West Delaware Co</t>
  </si>
  <si>
    <t>Western Dubuque Co</t>
  </si>
  <si>
    <t>Check</t>
  </si>
  <si>
    <t>DE Originial</t>
  </si>
  <si>
    <t>Difference</t>
  </si>
  <si>
    <t>Colo-NESCO</t>
  </si>
  <si>
    <t>Shared Teachers</t>
  </si>
  <si>
    <t>District Name</t>
  </si>
  <si>
    <t>District Number</t>
  </si>
  <si>
    <t>2019-20 Certified Enrollment Supplementary Weighting</t>
  </si>
  <si>
    <t>Green Hills AEA</t>
  </si>
  <si>
    <t>counselor</t>
  </si>
  <si>
    <t>district</t>
  </si>
  <si>
    <t>HR/Personnel Director</t>
  </si>
  <si>
    <t>School Business Management</t>
  </si>
  <si>
    <t>Social Worker</t>
  </si>
  <si>
    <t>Grand Total</t>
  </si>
  <si>
    <t>Maximum SW for Operational Function Sharing</t>
  </si>
  <si>
    <t xml:space="preserve">Colo-NESCO </t>
  </si>
  <si>
    <t xml:space="preserve">Danville </t>
  </si>
  <si>
    <t xml:space="preserve">Highland </t>
  </si>
  <si>
    <t xml:space="preserve">South O'Brien </t>
  </si>
  <si>
    <t>Label</t>
  </si>
  <si>
    <t>Final Operational Sharing (03/13/2020)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</si>
</sst>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12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3" fillId="0" borderId="0" xfId="0" applyFont="1"/>
    <xf numFmtId="0" fontId="5" fillId="0" borderId="1" xfId="0" applyFont="1" applyBorder="1"/>
    <xf numFmtId="0" fontId="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1" xfId="0" applyFont="1" applyBorder="1" applyProtection="1">
      <protection hidden="1"/>
    </xf>
    <xf numFmtId="0" fontId="5" fillId="0" borderId="1" xfId="0" applyFont="1" applyBorder="1" applyAlignment="1">
      <alignment wrapText="1"/>
    </xf>
    <xf numFmtId="3" fontId="6" fillId="0" borderId="1" xfId="0" quotePrefix="1" applyNumberFormat="1" applyFont="1" applyFill="1" applyBorder="1" applyProtection="1">
      <protection hidden="1"/>
    </xf>
    <xf numFmtId="0" fontId="6" fillId="0" borderId="0" xfId="0" quotePrefix="1" applyFont="1" applyAlignment="1" applyProtection="1">
      <alignment wrapText="1"/>
      <protection hidden="1"/>
    </xf>
    <xf numFmtId="0" fontId="5" fillId="0" borderId="1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right"/>
      <protection hidden="1"/>
    </xf>
    <xf numFmtId="3" fontId="5" fillId="0" borderId="1" xfId="0" applyNumberFormat="1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0" fillId="2" borderId="0" xfId="0" applyFill="1"/>
    <xf numFmtId="3" fontId="6" fillId="0" borderId="0" xfId="0" applyNumberFormat="1" applyFont="1" applyFill="1" applyProtection="1">
      <protection hidden="1"/>
    </xf>
    <xf numFmtId="0" fontId="6" fillId="0" borderId="0" xfId="0" applyFont="1" applyFill="1" applyAlignment="1" applyProtection="1">
      <alignment wrapText="1"/>
      <protection hidden="1"/>
    </xf>
    <xf numFmtId="0" fontId="6" fillId="0" borderId="3" xfId="0" applyFont="1" applyFill="1" applyBorder="1" applyAlignment="1" applyProtection="1">
      <alignment wrapText="1"/>
      <protection hidden="1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5" fillId="0" borderId="2" xfId="0" applyFont="1" applyBorder="1" applyAlignment="1">
      <alignment horizontal="center" wrapText="1"/>
    </xf>
    <xf numFmtId="4" fontId="0" fillId="0" borderId="1" xfId="0" applyNumberFormat="1" applyBorder="1"/>
    <xf numFmtId="4" fontId="9" fillId="0" borderId="1" xfId="0" applyNumberFormat="1" applyFont="1" applyBorder="1"/>
    <xf numFmtId="0" fontId="6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6" fillId="3" borderId="0" xfId="0" applyFont="1" applyFill="1" applyAlignment="1" applyProtection="1">
      <alignment wrapText="1"/>
      <protection hidden="1"/>
    </xf>
    <xf numFmtId="3" fontId="6" fillId="3" borderId="0" xfId="0" quotePrefix="1" applyNumberFormat="1" applyFont="1" applyFill="1" applyAlignment="1" applyProtection="1">
      <alignment wrapText="1"/>
      <protection hidden="1"/>
    </xf>
    <xf numFmtId="3" fontId="6" fillId="3" borderId="0" xfId="0" applyNumberFormat="1" applyFont="1" applyFill="1" applyProtection="1">
      <protection hidden="1"/>
    </xf>
    <xf numFmtId="4" fontId="10" fillId="0" borderId="1" xfId="0" applyNumberFormat="1" applyFont="1" applyBorder="1"/>
    <xf numFmtId="0" fontId="10" fillId="0" borderId="1" xfId="0" applyFont="1" applyBorder="1"/>
    <xf numFmtId="0" fontId="10" fillId="0" borderId="0" xfId="0" applyFont="1"/>
    <xf numFmtId="4" fontId="11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" fontId="10" fillId="0" borderId="0" xfId="0" applyNumberFormat="1" applyFont="1"/>
    <xf numFmtId="0" fontId="11" fillId="0" borderId="0" xfId="0" applyFont="1"/>
    <xf numFmtId="164" fontId="7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7" fillId="0" borderId="0" xfId="1" applyNumberFormat="1" applyFont="1" applyAlignment="1" applyProtection="1">
      <alignment horizontal="center"/>
      <protection hidden="1"/>
    </xf>
    <xf numFmtId="164" fontId="4" fillId="0" borderId="0" xfId="1" applyNumberFormat="1" applyFont="1" applyAlignment="1" applyProtection="1">
      <alignment horizontal="center"/>
      <protection hidden="1"/>
    </xf>
    <xf numFmtId="3" fontId="6" fillId="0" borderId="0" xfId="0" applyNumberFormat="1" applyFont="1" applyProtection="1">
      <protection hidden="1"/>
    </xf>
    <xf numFmtId="49" fontId="13" fillId="0" borderId="0" xfId="5" applyNumberFormat="1" applyFont="1" applyAlignment="1">
      <alignment wrapText="1"/>
    </xf>
    <xf numFmtId="0" fontId="13" fillId="0" borderId="0" xfId="5" applyFont="1" applyAlignment="1">
      <alignment wrapText="1"/>
    </xf>
    <xf numFmtId="49" fontId="12" fillId="0" borderId="0" xfId="5" applyNumberFormat="1"/>
    <xf numFmtId="0" fontId="12" fillId="0" borderId="0" xfId="5"/>
    <xf numFmtId="0" fontId="12" fillId="0" borderId="0" xfId="5" applyFill="1"/>
    <xf numFmtId="0" fontId="12" fillId="2" borderId="0" xfId="5" applyFill="1"/>
    <xf numFmtId="0" fontId="5" fillId="0" borderId="1" xfId="0" applyFont="1" applyFill="1" applyBorder="1" applyAlignment="1">
      <alignment horizontal="center" wrapText="1"/>
    </xf>
    <xf numFmtId="2" fontId="0" fillId="0" borderId="1" xfId="0" applyNumberFormat="1" applyFill="1" applyBorder="1"/>
    <xf numFmtId="4" fontId="9" fillId="0" borderId="1" xfId="0" applyNumberFormat="1" applyFont="1" applyFill="1" applyBorder="1"/>
    <xf numFmtId="0" fontId="0" fillId="0" borderId="0" xfId="0" applyFill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684BC468-03F9-4F66-83EE-464A63568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1"/>
  <sheetViews>
    <sheetView tabSelected="1" workbookViewId="0">
      <pane xSplit="7" ySplit="3" topLeftCell="H306" activePane="bottomRight" state="frozen"/>
      <selection pane="topRight" activeCell="H1" sqref="H1"/>
      <selection pane="bottomLeft" activeCell="A4" sqref="A4"/>
      <selection pane="bottomRight" activeCell="B1" sqref="B1:B1048576"/>
    </sheetView>
  </sheetViews>
  <sheetFormatPr defaultRowHeight="12.75" x14ac:dyDescent="0.2"/>
  <cols>
    <col min="1" max="1" width="9.140625" hidden="1" customWidth="1"/>
    <col min="2" max="2" width="4.5703125" hidden="1" customWidth="1"/>
    <col min="3" max="3" width="5" bestFit="1" customWidth="1"/>
    <col min="4" max="5" width="8.7109375" hidden="1" customWidth="1"/>
    <col min="6" max="6" width="10.140625" customWidth="1"/>
    <col min="7" max="7" width="27" customWidth="1"/>
    <col min="8" max="15" width="15" style="25" customWidth="1"/>
    <col min="16" max="16" width="15" style="56" customWidth="1"/>
    <col min="17" max="17" width="15" customWidth="1"/>
  </cols>
  <sheetData>
    <row r="1" spans="1:17" ht="15.75" x14ac:dyDescent="0.25">
      <c r="F1" s="42" t="str">
        <f>CONCATENATE("Final FY ",Notes!$B$1," Aid and Levy Worksheet - Line 3.9 - Supplementary Weighting - Sharing")</f>
        <v>Final FY 2021 Aid and Levy Worksheet - Line 3.9 - Supplementary Weighting - Sharing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15" x14ac:dyDescent="0.25">
      <c r="F2" s="43" t="str">
        <f>CONCATENATE("Source: Iowa Department of Education; October ",Notes!$B$1-2," Certified Enrollment Supplementary Weighting")</f>
        <v>Source: Iowa Department of Education; October 2019 Certified Enrollment Supplementary Weighting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45" x14ac:dyDescent="0.25">
      <c r="A3" s="2" t="s">
        <v>405</v>
      </c>
      <c r="B3" s="2" t="s">
        <v>406</v>
      </c>
      <c r="C3" s="5" t="s">
        <v>407</v>
      </c>
      <c r="D3" s="2" t="s">
        <v>408</v>
      </c>
      <c r="E3" s="2" t="s">
        <v>409</v>
      </c>
      <c r="F3" s="26" t="s">
        <v>410</v>
      </c>
      <c r="G3" s="10" t="s">
        <v>780</v>
      </c>
      <c r="H3" s="24" t="s">
        <v>332</v>
      </c>
      <c r="I3" s="24" t="s">
        <v>333</v>
      </c>
      <c r="J3" s="24" t="s">
        <v>334</v>
      </c>
      <c r="K3" s="24" t="s">
        <v>335</v>
      </c>
      <c r="L3" s="24" t="s">
        <v>336</v>
      </c>
      <c r="M3" s="24" t="s">
        <v>337</v>
      </c>
      <c r="N3" s="24" t="s">
        <v>338</v>
      </c>
      <c r="O3" s="24" t="s">
        <v>370</v>
      </c>
      <c r="P3" s="53" t="s">
        <v>362</v>
      </c>
      <c r="Q3" s="1" t="s">
        <v>339</v>
      </c>
    </row>
    <row r="4" spans="1:17" ht="15" x14ac:dyDescent="0.25">
      <c r="A4" s="2">
        <v>2021</v>
      </c>
      <c r="B4" s="2" t="s">
        <v>381</v>
      </c>
      <c r="C4" s="3" t="s">
        <v>2</v>
      </c>
      <c r="D4" s="2" t="s">
        <v>728</v>
      </c>
      <c r="E4" s="2" t="s">
        <v>728</v>
      </c>
      <c r="F4" s="3" t="s">
        <v>2</v>
      </c>
      <c r="G4" s="3" t="s">
        <v>413</v>
      </c>
      <c r="H4" s="27">
        <f>INDEX(SW_DE_Original!$A$3:$K$329,MATCH(SupplementaryWeight_Line3.9!$F4,SW_DE_Original!$K$3:$K$329,0),3)</f>
        <v>5.95</v>
      </c>
      <c r="I4" s="27">
        <f>INDEX(SW_DE_Original!$A$3:$K$329,MATCH(SupplementaryWeight_Line3.9!$F4,SW_DE_Original!$K$3:$K$329,0),4)</f>
        <v>0</v>
      </c>
      <c r="J4" s="27">
        <f>INDEX(SW_DE_Original!$A$3:$K$329,MATCH(SupplementaryWeight_Line3.9!$F4,SW_DE_Original!$K$3:$K$329,0),5)</f>
        <v>0</v>
      </c>
      <c r="K4" s="27">
        <f>INDEX(SW_DE_Original!$A$3:$K$329,MATCH(SupplementaryWeight_Line3.9!$F4,SW_DE_Original!$K$3:$K$329,0),6)</f>
        <v>0</v>
      </c>
      <c r="L4" s="27">
        <f>INDEX(SW_DE_Original!$A$3:$K$329,MATCH(SupplementaryWeight_Line3.9!$F4,SW_DE_Original!$K$3:$K$329,0),7)</f>
        <v>0</v>
      </c>
      <c r="M4" s="27">
        <f>INDEX(SW_DE_Original!$A$3:$K$329,MATCH(SupplementaryWeight_Line3.9!$F4,SW_DE_Original!$K$3:$K$329,0),8)</f>
        <v>0</v>
      </c>
      <c r="N4" s="27">
        <f>INDEX(SW_DE_Original!$A$3:$K$329,MATCH(SupplementaryWeight_Line3.9!$F4,SW_DE_Original!$K$3:$K$329,0),9)</f>
        <v>0</v>
      </c>
      <c r="O4" s="27">
        <f>SUM(H4:N4)</f>
        <v>5.95</v>
      </c>
      <c r="P4" s="54">
        <f>INDEX(OperationalSharingDetail!$C$4:$Q$330,MATCH(SupplementaryWeight_Line3.9!C4,OperationalSharingDetail!$C$4:$C$330,0),15)</f>
        <v>19</v>
      </c>
      <c r="Q4" s="27">
        <f>SUM(O4:P4)</f>
        <v>24.95</v>
      </c>
    </row>
    <row r="5" spans="1:17" ht="15" x14ac:dyDescent="0.25">
      <c r="A5" s="2">
        <v>2021</v>
      </c>
      <c r="B5" s="2" t="s">
        <v>381</v>
      </c>
      <c r="C5" s="3" t="s">
        <v>3</v>
      </c>
      <c r="D5" s="2" t="s">
        <v>728</v>
      </c>
      <c r="E5" s="2" t="s">
        <v>728</v>
      </c>
      <c r="F5" s="3" t="s">
        <v>3</v>
      </c>
      <c r="G5" s="3" t="s">
        <v>729</v>
      </c>
      <c r="H5" s="27">
        <f>INDEX(SW_DE_Original!$A$3:$K$329,MATCH(SupplementaryWeight_Line3.9!$F5,SW_DE_Original!$K$3:$K$329,0),3)</f>
        <v>12.51</v>
      </c>
      <c r="I5" s="27">
        <f>INDEX(SW_DE_Original!$A$3:$K$329,MATCH(SupplementaryWeight_Line3.9!$F5,SW_DE_Original!$K$3:$K$329,0),4)</f>
        <v>0</v>
      </c>
      <c r="J5" s="27">
        <f>INDEX(SW_DE_Original!$A$3:$K$329,MATCH(SupplementaryWeight_Line3.9!$F5,SW_DE_Original!$K$3:$K$329,0),5)</f>
        <v>0</v>
      </c>
      <c r="K5" s="27">
        <f>INDEX(SW_DE_Original!$A$3:$K$329,MATCH(SupplementaryWeight_Line3.9!$F5,SW_DE_Original!$K$3:$K$329,0),6)</f>
        <v>0</v>
      </c>
      <c r="L5" s="27">
        <f>INDEX(SW_DE_Original!$A$3:$K$329,MATCH(SupplementaryWeight_Line3.9!$F5,SW_DE_Original!$K$3:$K$329,0),7)</f>
        <v>0</v>
      </c>
      <c r="M5" s="27">
        <f>INDEX(SW_DE_Original!$A$3:$K$329,MATCH(SupplementaryWeight_Line3.9!$F5,SW_DE_Original!$K$3:$K$329,0),8)</f>
        <v>0</v>
      </c>
      <c r="N5" s="27">
        <f>INDEX(SW_DE_Original!$A$3:$K$329,MATCH(SupplementaryWeight_Line3.9!$F5,SW_DE_Original!$K$3:$K$329,0),9)</f>
        <v>0</v>
      </c>
      <c r="O5" s="27">
        <f t="shared" ref="O5:O68" si="0">SUM(H5:N5)</f>
        <v>12.51</v>
      </c>
      <c r="P5" s="54">
        <f>INDEX(OperationalSharingDetail!$C$4:$Q$330,MATCH(SupplementaryWeight_Line3.9!C5,OperationalSharingDetail!$C$4:$C$330,0),15)</f>
        <v>0</v>
      </c>
      <c r="Q5" s="27">
        <f t="shared" ref="Q5:Q68" si="1">SUM(O5:P5)</f>
        <v>12.51</v>
      </c>
    </row>
    <row r="6" spans="1:17" ht="15" x14ac:dyDescent="0.25">
      <c r="A6" s="2">
        <v>2021</v>
      </c>
      <c r="B6" s="2" t="s">
        <v>382</v>
      </c>
      <c r="C6" s="3" t="s">
        <v>1</v>
      </c>
      <c r="D6" s="2" t="s">
        <v>728</v>
      </c>
      <c r="E6" s="2" t="s">
        <v>728</v>
      </c>
      <c r="F6" s="3" t="s">
        <v>1</v>
      </c>
      <c r="G6" s="3" t="s">
        <v>0</v>
      </c>
      <c r="H6" s="27">
        <f>INDEX(SW_DE_Original!$A$3:$K$329,MATCH(SupplementaryWeight_Line3.9!$F6,SW_DE_Original!$K$3:$K$329,0),3)</f>
        <v>4.6500000000000004</v>
      </c>
      <c r="I6" s="27">
        <f>INDEX(SW_DE_Original!$A$3:$K$329,MATCH(SupplementaryWeight_Line3.9!$F6,SW_DE_Original!$K$3:$K$329,0),4)</f>
        <v>0</v>
      </c>
      <c r="J6" s="27">
        <f>INDEX(SW_DE_Original!$A$3:$K$329,MATCH(SupplementaryWeight_Line3.9!$F6,SW_DE_Original!$K$3:$K$329,0),5)</f>
        <v>0</v>
      </c>
      <c r="K6" s="27">
        <f>INDEX(SW_DE_Original!$A$3:$K$329,MATCH(SupplementaryWeight_Line3.9!$F6,SW_DE_Original!$K$3:$K$329,0),6)</f>
        <v>0</v>
      </c>
      <c r="L6" s="27">
        <f>INDEX(SW_DE_Original!$A$3:$K$329,MATCH(SupplementaryWeight_Line3.9!$F6,SW_DE_Original!$K$3:$K$329,0),7)</f>
        <v>0</v>
      </c>
      <c r="M6" s="27">
        <f>INDEX(SW_DE_Original!$A$3:$K$329,MATCH(SupplementaryWeight_Line3.9!$F6,SW_DE_Original!$K$3:$K$329,0),8)</f>
        <v>0</v>
      </c>
      <c r="N6" s="27">
        <f>INDEX(SW_DE_Original!$A$3:$K$329,MATCH(SupplementaryWeight_Line3.9!$F6,SW_DE_Original!$K$3:$K$329,0),9)</f>
        <v>0</v>
      </c>
      <c r="O6" s="27">
        <f t="shared" si="0"/>
        <v>4.6500000000000004</v>
      </c>
      <c r="P6" s="54">
        <f>INDEX(OperationalSharingDetail!$C$4:$Q$330,MATCH(SupplementaryWeight_Line3.9!C6,OperationalSharingDetail!$C$4:$C$330,0),15)</f>
        <v>11</v>
      </c>
      <c r="Q6" s="27">
        <f t="shared" si="1"/>
        <v>15.65</v>
      </c>
    </row>
    <row r="7" spans="1:17" ht="15" x14ac:dyDescent="0.25">
      <c r="A7" s="2">
        <v>2021</v>
      </c>
      <c r="B7" s="2" t="s">
        <v>383</v>
      </c>
      <c r="C7" s="3" t="s">
        <v>23</v>
      </c>
      <c r="D7" s="2" t="s">
        <v>728</v>
      </c>
      <c r="E7" s="2" t="s">
        <v>728</v>
      </c>
      <c r="F7" s="3" t="s">
        <v>23</v>
      </c>
      <c r="G7" s="3" t="s">
        <v>343</v>
      </c>
      <c r="H7" s="27">
        <f>INDEX(SW_DE_Original!$A$3:$K$329,MATCH(SupplementaryWeight_Line3.9!$F7,SW_DE_Original!$K$3:$K$329,0),3)</f>
        <v>7.6</v>
      </c>
      <c r="I7" s="27">
        <f>INDEX(SW_DE_Original!$A$3:$K$329,MATCH(SupplementaryWeight_Line3.9!$F7,SW_DE_Original!$K$3:$K$329,0),4)</f>
        <v>0</v>
      </c>
      <c r="J7" s="27">
        <f>INDEX(SW_DE_Original!$A$3:$K$329,MATCH(SupplementaryWeight_Line3.9!$F7,SW_DE_Original!$K$3:$K$329,0),5)</f>
        <v>0</v>
      </c>
      <c r="K7" s="27">
        <f>INDEX(SW_DE_Original!$A$3:$K$329,MATCH(SupplementaryWeight_Line3.9!$F7,SW_DE_Original!$K$3:$K$329,0),6)</f>
        <v>0</v>
      </c>
      <c r="L7" s="27">
        <f>INDEX(SW_DE_Original!$A$3:$K$329,MATCH(SupplementaryWeight_Line3.9!$F7,SW_DE_Original!$K$3:$K$329,0),7)</f>
        <v>0.24</v>
      </c>
      <c r="M7" s="27">
        <f>INDEX(SW_DE_Original!$A$3:$K$329,MATCH(SupplementaryWeight_Line3.9!$F7,SW_DE_Original!$K$3:$K$329,0),8)</f>
        <v>0</v>
      </c>
      <c r="N7" s="27">
        <f>INDEX(SW_DE_Original!$A$3:$K$329,MATCH(SupplementaryWeight_Line3.9!$F7,SW_DE_Original!$K$3:$K$329,0),9)</f>
        <v>0</v>
      </c>
      <c r="O7" s="27">
        <f t="shared" si="0"/>
        <v>7.84</v>
      </c>
      <c r="P7" s="54">
        <f>INDEX(OperationalSharingDetail!$C$4:$Q$330,MATCH(SupplementaryWeight_Line3.9!C7,OperationalSharingDetail!$C$4:$C$330,0),15)</f>
        <v>13</v>
      </c>
      <c r="Q7" s="27">
        <f t="shared" si="1"/>
        <v>20.84</v>
      </c>
    </row>
    <row r="8" spans="1:17" ht="15" x14ac:dyDescent="0.25">
      <c r="A8" s="2">
        <v>2021</v>
      </c>
      <c r="B8" s="2" t="s">
        <v>384</v>
      </c>
      <c r="C8" s="3" t="s">
        <v>4</v>
      </c>
      <c r="D8" s="2" t="s">
        <v>728</v>
      </c>
      <c r="E8" s="2" t="s">
        <v>728</v>
      </c>
      <c r="F8" s="3" t="s">
        <v>4</v>
      </c>
      <c r="G8" s="3" t="s">
        <v>730</v>
      </c>
      <c r="H8" s="27">
        <f>INDEX(SW_DE_Original!$A$3:$K$329,MATCH(SupplementaryWeight_Line3.9!$F8,SW_DE_Original!$K$3:$K$329,0),3)</f>
        <v>2.95</v>
      </c>
      <c r="I8" s="27">
        <f>INDEX(SW_DE_Original!$A$3:$K$329,MATCH(SupplementaryWeight_Line3.9!$F8,SW_DE_Original!$K$3:$K$329,0),4)</f>
        <v>0</v>
      </c>
      <c r="J8" s="27">
        <f>INDEX(SW_DE_Original!$A$3:$K$329,MATCH(SupplementaryWeight_Line3.9!$F8,SW_DE_Original!$K$3:$K$329,0),5)</f>
        <v>0</v>
      </c>
      <c r="K8" s="27">
        <f>INDEX(SW_DE_Original!$A$3:$K$329,MATCH(SupplementaryWeight_Line3.9!$F8,SW_DE_Original!$K$3:$K$329,0),6)</f>
        <v>0</v>
      </c>
      <c r="L8" s="27">
        <f>INDEX(SW_DE_Original!$A$3:$K$329,MATCH(SupplementaryWeight_Line3.9!$F8,SW_DE_Original!$K$3:$K$329,0),7)</f>
        <v>0</v>
      </c>
      <c r="M8" s="27">
        <f>INDEX(SW_DE_Original!$A$3:$K$329,MATCH(SupplementaryWeight_Line3.9!$F8,SW_DE_Original!$K$3:$K$329,0),8)</f>
        <v>0</v>
      </c>
      <c r="N8" s="27">
        <f>INDEX(SW_DE_Original!$A$3:$K$329,MATCH(SupplementaryWeight_Line3.9!$F8,SW_DE_Original!$K$3:$K$329,0),9)</f>
        <v>0</v>
      </c>
      <c r="O8" s="27">
        <f t="shared" si="0"/>
        <v>2.95</v>
      </c>
      <c r="P8" s="54">
        <f>INDEX(OperationalSharingDetail!$C$4:$Q$330,MATCH(SupplementaryWeight_Line3.9!C8,OperationalSharingDetail!$C$4:$C$330,0),15)</f>
        <v>21</v>
      </c>
      <c r="Q8" s="27">
        <f t="shared" si="1"/>
        <v>23.95</v>
      </c>
    </row>
    <row r="9" spans="1:17" ht="15" x14ac:dyDescent="0.25">
      <c r="A9" s="2">
        <v>2021</v>
      </c>
      <c r="B9" s="2" t="s">
        <v>385</v>
      </c>
      <c r="C9" s="3" t="s">
        <v>5</v>
      </c>
      <c r="D9" s="2" t="s">
        <v>728</v>
      </c>
      <c r="E9" s="2" t="s">
        <v>728</v>
      </c>
      <c r="F9" s="3" t="s">
        <v>5</v>
      </c>
      <c r="G9" s="3" t="s">
        <v>416</v>
      </c>
      <c r="H9" s="27">
        <f>INDEX(SW_DE_Original!$A$3:$K$329,MATCH(SupplementaryWeight_Line3.9!$F9,SW_DE_Original!$K$3:$K$329,0),3)</f>
        <v>2.21</v>
      </c>
      <c r="I9" s="27">
        <f>INDEX(SW_DE_Original!$A$3:$K$329,MATCH(SupplementaryWeight_Line3.9!$F9,SW_DE_Original!$K$3:$K$329,0),4)</f>
        <v>0</v>
      </c>
      <c r="J9" s="27">
        <f>INDEX(SW_DE_Original!$A$3:$K$329,MATCH(SupplementaryWeight_Line3.9!$F9,SW_DE_Original!$K$3:$K$329,0),5)</f>
        <v>0</v>
      </c>
      <c r="K9" s="27">
        <f>INDEX(SW_DE_Original!$A$3:$K$329,MATCH(SupplementaryWeight_Line3.9!$F9,SW_DE_Original!$K$3:$K$329,0),6)</f>
        <v>0</v>
      </c>
      <c r="L9" s="27">
        <f>INDEX(SW_DE_Original!$A$3:$K$329,MATCH(SupplementaryWeight_Line3.9!$F9,SW_DE_Original!$K$3:$K$329,0),7)</f>
        <v>0</v>
      </c>
      <c r="M9" s="27">
        <f>INDEX(SW_DE_Original!$A$3:$K$329,MATCH(SupplementaryWeight_Line3.9!$F9,SW_DE_Original!$K$3:$K$329,0),8)</f>
        <v>0</v>
      </c>
      <c r="N9" s="27">
        <f>INDEX(SW_DE_Original!$A$3:$K$329,MATCH(SupplementaryWeight_Line3.9!$F9,SW_DE_Original!$K$3:$K$329,0),9)</f>
        <v>0</v>
      </c>
      <c r="O9" s="27">
        <f t="shared" si="0"/>
        <v>2.21</v>
      </c>
      <c r="P9" s="54">
        <f>INDEX(OperationalSharingDetail!$C$4:$Q$330,MATCH(SupplementaryWeight_Line3.9!C9,OperationalSharingDetail!$C$4:$C$330,0),15)</f>
        <v>21</v>
      </c>
      <c r="Q9" s="27">
        <f t="shared" si="1"/>
        <v>23.21</v>
      </c>
    </row>
    <row r="10" spans="1:17" ht="15" x14ac:dyDescent="0.25">
      <c r="A10" s="2">
        <v>2021</v>
      </c>
      <c r="B10" s="2" t="s">
        <v>386</v>
      </c>
      <c r="C10" s="3" t="s">
        <v>6</v>
      </c>
      <c r="D10" s="2" t="s">
        <v>728</v>
      </c>
      <c r="E10" s="2" t="s">
        <v>728</v>
      </c>
      <c r="F10" s="3" t="s">
        <v>6</v>
      </c>
      <c r="G10" s="3" t="s">
        <v>417</v>
      </c>
      <c r="H10" s="27">
        <f>INDEX(SW_DE_Original!$A$3:$K$329,MATCH(SupplementaryWeight_Line3.9!$F10,SW_DE_Original!$K$3:$K$329,0),3)</f>
        <v>16.309999999999999</v>
      </c>
      <c r="I10" s="27">
        <f>INDEX(SW_DE_Original!$A$3:$K$329,MATCH(SupplementaryWeight_Line3.9!$F10,SW_DE_Original!$K$3:$K$329,0),4)</f>
        <v>0</v>
      </c>
      <c r="J10" s="27">
        <f>INDEX(SW_DE_Original!$A$3:$K$329,MATCH(SupplementaryWeight_Line3.9!$F10,SW_DE_Original!$K$3:$K$329,0),5)</f>
        <v>0</v>
      </c>
      <c r="K10" s="27">
        <f>INDEX(SW_DE_Original!$A$3:$K$329,MATCH(SupplementaryWeight_Line3.9!$F10,SW_DE_Original!$K$3:$K$329,0),6)</f>
        <v>0</v>
      </c>
      <c r="L10" s="27">
        <f>INDEX(SW_DE_Original!$A$3:$K$329,MATCH(SupplementaryWeight_Line3.9!$F10,SW_DE_Original!$K$3:$K$329,0),7)</f>
        <v>0</v>
      </c>
      <c r="M10" s="27">
        <f>INDEX(SW_DE_Original!$A$3:$K$329,MATCH(SupplementaryWeight_Line3.9!$F10,SW_DE_Original!$K$3:$K$329,0),8)</f>
        <v>0</v>
      </c>
      <c r="N10" s="27">
        <f>INDEX(SW_DE_Original!$A$3:$K$329,MATCH(SupplementaryWeight_Line3.9!$F10,SW_DE_Original!$K$3:$K$329,0),9)</f>
        <v>0</v>
      </c>
      <c r="O10" s="27">
        <f t="shared" si="0"/>
        <v>16.309999999999999</v>
      </c>
      <c r="P10" s="54">
        <f>INDEX(OperationalSharingDetail!$C$4:$Q$330,MATCH(SupplementaryWeight_Line3.9!C10,OperationalSharingDetail!$C$4:$C$330,0),15)</f>
        <v>0</v>
      </c>
      <c r="Q10" s="27">
        <f t="shared" si="1"/>
        <v>16.309999999999999</v>
      </c>
    </row>
    <row r="11" spans="1:17" ht="15" x14ac:dyDescent="0.25">
      <c r="A11" s="2">
        <v>2021</v>
      </c>
      <c r="B11" s="2" t="s">
        <v>387</v>
      </c>
      <c r="C11" s="3" t="s">
        <v>7</v>
      </c>
      <c r="D11" s="2" t="s">
        <v>728</v>
      </c>
      <c r="E11" s="2" t="s">
        <v>728</v>
      </c>
      <c r="F11" s="3" t="s">
        <v>7</v>
      </c>
      <c r="G11" s="3" t="s">
        <v>418</v>
      </c>
      <c r="H11" s="27">
        <f>INDEX(SW_DE_Original!$A$3:$K$329,MATCH(SupplementaryWeight_Line3.9!$F11,SW_DE_Original!$K$3:$K$329,0),3)</f>
        <v>2.1</v>
      </c>
      <c r="I11" s="27">
        <f>INDEX(SW_DE_Original!$A$3:$K$329,MATCH(SupplementaryWeight_Line3.9!$F11,SW_DE_Original!$K$3:$K$329,0),4)</f>
        <v>0</v>
      </c>
      <c r="J11" s="27">
        <f>INDEX(SW_DE_Original!$A$3:$K$329,MATCH(SupplementaryWeight_Line3.9!$F11,SW_DE_Original!$K$3:$K$329,0),5)</f>
        <v>0</v>
      </c>
      <c r="K11" s="27">
        <f>INDEX(SW_DE_Original!$A$3:$K$329,MATCH(SupplementaryWeight_Line3.9!$F11,SW_DE_Original!$K$3:$K$329,0),6)</f>
        <v>0</v>
      </c>
      <c r="L11" s="27">
        <f>INDEX(SW_DE_Original!$A$3:$K$329,MATCH(SupplementaryWeight_Line3.9!$F11,SW_DE_Original!$K$3:$K$329,0),7)</f>
        <v>0</v>
      </c>
      <c r="M11" s="27">
        <f>INDEX(SW_DE_Original!$A$3:$K$329,MATCH(SupplementaryWeight_Line3.9!$F11,SW_DE_Original!$K$3:$K$329,0),8)</f>
        <v>0</v>
      </c>
      <c r="N11" s="27">
        <f>INDEX(SW_DE_Original!$A$3:$K$329,MATCH(SupplementaryWeight_Line3.9!$F11,SW_DE_Original!$K$3:$K$329,0),9)</f>
        <v>0</v>
      </c>
      <c r="O11" s="27">
        <f t="shared" si="0"/>
        <v>2.1</v>
      </c>
      <c r="P11" s="54">
        <f>INDEX(OperationalSharingDetail!$C$4:$Q$330,MATCH(SupplementaryWeight_Line3.9!C11,OperationalSharingDetail!$C$4:$C$330,0),15)</f>
        <v>10</v>
      </c>
      <c r="Q11" s="27">
        <f t="shared" si="1"/>
        <v>12.1</v>
      </c>
    </row>
    <row r="12" spans="1:17" ht="15" x14ac:dyDescent="0.25">
      <c r="A12" s="2">
        <v>2021</v>
      </c>
      <c r="B12" s="2" t="s">
        <v>382</v>
      </c>
      <c r="C12" s="3" t="s">
        <v>8</v>
      </c>
      <c r="D12" s="2" t="s">
        <v>728</v>
      </c>
      <c r="E12" s="2" t="s">
        <v>728</v>
      </c>
      <c r="F12" s="3" t="s">
        <v>8</v>
      </c>
      <c r="G12" s="3" t="s">
        <v>419</v>
      </c>
      <c r="H12" s="27">
        <f>INDEX(SW_DE_Original!$A$3:$K$329,MATCH(SupplementaryWeight_Line3.9!$F12,SW_DE_Original!$K$3:$K$329,0),3)</f>
        <v>1.1100000000000001</v>
      </c>
      <c r="I12" s="27">
        <f>INDEX(SW_DE_Original!$A$3:$K$329,MATCH(SupplementaryWeight_Line3.9!$F12,SW_DE_Original!$K$3:$K$329,0),4)</f>
        <v>0</v>
      </c>
      <c r="J12" s="27">
        <f>INDEX(SW_DE_Original!$A$3:$K$329,MATCH(SupplementaryWeight_Line3.9!$F12,SW_DE_Original!$K$3:$K$329,0),5)</f>
        <v>0</v>
      </c>
      <c r="K12" s="27">
        <f>INDEX(SW_DE_Original!$A$3:$K$329,MATCH(SupplementaryWeight_Line3.9!$F12,SW_DE_Original!$K$3:$K$329,0),6)</f>
        <v>0</v>
      </c>
      <c r="L12" s="27">
        <f>INDEX(SW_DE_Original!$A$3:$K$329,MATCH(SupplementaryWeight_Line3.9!$F12,SW_DE_Original!$K$3:$K$329,0),7)</f>
        <v>2.65</v>
      </c>
      <c r="M12" s="27">
        <f>INDEX(SW_DE_Original!$A$3:$K$329,MATCH(SupplementaryWeight_Line3.9!$F12,SW_DE_Original!$K$3:$K$329,0),8)</f>
        <v>0</v>
      </c>
      <c r="N12" s="27">
        <f>INDEX(SW_DE_Original!$A$3:$K$329,MATCH(SupplementaryWeight_Line3.9!$F12,SW_DE_Original!$K$3:$K$329,0),9)</f>
        <v>0</v>
      </c>
      <c r="O12" s="27">
        <f t="shared" si="0"/>
        <v>3.76</v>
      </c>
      <c r="P12" s="54">
        <f>INDEX(OperationalSharingDetail!$C$4:$Q$330,MATCH(SupplementaryWeight_Line3.9!C12,OperationalSharingDetail!$C$4:$C$330,0),15)</f>
        <v>18</v>
      </c>
      <c r="Q12" s="27">
        <f t="shared" si="1"/>
        <v>21.759999999999998</v>
      </c>
    </row>
    <row r="13" spans="1:17" ht="15" x14ac:dyDescent="0.25">
      <c r="A13" s="2">
        <v>2021</v>
      </c>
      <c r="B13" s="2" t="s">
        <v>385</v>
      </c>
      <c r="C13" s="3" t="s">
        <v>9</v>
      </c>
      <c r="D13" s="2" t="s">
        <v>388</v>
      </c>
      <c r="E13" s="2" t="s">
        <v>728</v>
      </c>
      <c r="F13" s="3" t="s">
        <v>9</v>
      </c>
      <c r="G13" s="3" t="s">
        <v>420</v>
      </c>
      <c r="H13" s="27">
        <f>INDEX(SW_DE_Original!$A$3:$K$329,MATCH(SupplementaryWeight_Line3.9!$F13,SW_DE_Original!$K$3:$K$329,0),3)</f>
        <v>4.5</v>
      </c>
      <c r="I13" s="27">
        <f>INDEX(SW_DE_Original!$A$3:$K$329,MATCH(SupplementaryWeight_Line3.9!$F13,SW_DE_Original!$K$3:$K$329,0),4)</f>
        <v>0</v>
      </c>
      <c r="J13" s="27">
        <f>INDEX(SW_DE_Original!$A$3:$K$329,MATCH(SupplementaryWeight_Line3.9!$F13,SW_DE_Original!$K$3:$K$329,0),5)</f>
        <v>0</v>
      </c>
      <c r="K13" s="27">
        <f>INDEX(SW_DE_Original!$A$3:$K$329,MATCH(SupplementaryWeight_Line3.9!$F13,SW_DE_Original!$K$3:$K$329,0),6)</f>
        <v>0</v>
      </c>
      <c r="L13" s="27">
        <f>INDEX(SW_DE_Original!$A$3:$K$329,MATCH(SupplementaryWeight_Line3.9!$F13,SW_DE_Original!$K$3:$K$329,0),7)</f>
        <v>0</v>
      </c>
      <c r="M13" s="27">
        <f>INDEX(SW_DE_Original!$A$3:$K$329,MATCH(SupplementaryWeight_Line3.9!$F13,SW_DE_Original!$K$3:$K$329,0),8)</f>
        <v>0</v>
      </c>
      <c r="N13" s="27">
        <f>INDEX(SW_DE_Original!$A$3:$K$329,MATCH(SupplementaryWeight_Line3.9!$F13,SW_DE_Original!$K$3:$K$329,0),9)</f>
        <v>0</v>
      </c>
      <c r="O13" s="27">
        <f t="shared" si="0"/>
        <v>4.5</v>
      </c>
      <c r="P13" s="54">
        <f>INDEX(OperationalSharingDetail!$C$4:$Q$330,MATCH(SupplementaryWeight_Line3.9!C13,OperationalSharingDetail!$C$4:$C$330,0),15)</f>
        <v>10</v>
      </c>
      <c r="Q13" s="27">
        <f t="shared" si="1"/>
        <v>14.5</v>
      </c>
    </row>
    <row r="14" spans="1:17" ht="15" x14ac:dyDescent="0.25">
      <c r="A14" s="2">
        <v>2021</v>
      </c>
      <c r="B14" s="2" t="s">
        <v>389</v>
      </c>
      <c r="C14" s="3" t="s">
        <v>10</v>
      </c>
      <c r="D14" s="2" t="s">
        <v>728</v>
      </c>
      <c r="E14" s="2" t="s">
        <v>728</v>
      </c>
      <c r="F14" s="3" t="s">
        <v>10</v>
      </c>
      <c r="G14" s="3" t="s">
        <v>421</v>
      </c>
      <c r="H14" s="27">
        <f>INDEX(SW_DE_Original!$A$3:$K$329,MATCH(SupplementaryWeight_Line3.9!$F14,SW_DE_Original!$K$3:$K$329,0),3)</f>
        <v>21.74</v>
      </c>
      <c r="I14" s="27">
        <f>INDEX(SW_DE_Original!$A$3:$K$329,MATCH(SupplementaryWeight_Line3.9!$F14,SW_DE_Original!$K$3:$K$329,0),4)</f>
        <v>0</v>
      </c>
      <c r="J14" s="27">
        <f>INDEX(SW_DE_Original!$A$3:$K$329,MATCH(SupplementaryWeight_Line3.9!$F14,SW_DE_Original!$K$3:$K$329,0),5)</f>
        <v>0</v>
      </c>
      <c r="K14" s="27">
        <f>INDEX(SW_DE_Original!$A$3:$K$329,MATCH(SupplementaryWeight_Line3.9!$F14,SW_DE_Original!$K$3:$K$329,0),6)</f>
        <v>0</v>
      </c>
      <c r="L14" s="27">
        <f>INDEX(SW_DE_Original!$A$3:$K$329,MATCH(SupplementaryWeight_Line3.9!$F14,SW_DE_Original!$K$3:$K$329,0),7)</f>
        <v>0</v>
      </c>
      <c r="M14" s="27">
        <f>INDEX(SW_DE_Original!$A$3:$K$329,MATCH(SupplementaryWeight_Line3.9!$F14,SW_DE_Original!$K$3:$K$329,0),8)</f>
        <v>0</v>
      </c>
      <c r="N14" s="27">
        <f>INDEX(SW_DE_Original!$A$3:$K$329,MATCH(SupplementaryWeight_Line3.9!$F14,SW_DE_Original!$K$3:$K$329,0),9)</f>
        <v>0</v>
      </c>
      <c r="O14" s="27">
        <f t="shared" si="0"/>
        <v>21.74</v>
      </c>
      <c r="P14" s="54">
        <f>INDEX(OperationalSharingDetail!$C$4:$Q$330,MATCH(SupplementaryWeight_Line3.9!C14,OperationalSharingDetail!$C$4:$C$330,0),15)</f>
        <v>18</v>
      </c>
      <c r="Q14" s="27">
        <f t="shared" si="1"/>
        <v>39.739999999999995</v>
      </c>
    </row>
    <row r="15" spans="1:17" ht="15" x14ac:dyDescent="0.25">
      <c r="A15" s="2">
        <v>2021</v>
      </c>
      <c r="B15" s="2" t="s">
        <v>385</v>
      </c>
      <c r="C15" s="3" t="s">
        <v>12</v>
      </c>
      <c r="D15" s="2" t="s">
        <v>22</v>
      </c>
      <c r="E15" s="2" t="s">
        <v>728</v>
      </c>
      <c r="F15" s="3" t="s">
        <v>12</v>
      </c>
      <c r="G15" s="3" t="s">
        <v>423</v>
      </c>
      <c r="H15" s="27">
        <f>INDEX(SW_DE_Original!$A$3:$K$329,MATCH(SupplementaryWeight_Line3.9!$F15,SW_DE_Original!$K$3:$K$329,0),3)</f>
        <v>3.91</v>
      </c>
      <c r="I15" s="27">
        <f>INDEX(SW_DE_Original!$A$3:$K$329,MATCH(SupplementaryWeight_Line3.9!$F15,SW_DE_Original!$K$3:$K$329,0),4)</f>
        <v>0</v>
      </c>
      <c r="J15" s="27">
        <f>INDEX(SW_DE_Original!$A$3:$K$329,MATCH(SupplementaryWeight_Line3.9!$F15,SW_DE_Original!$K$3:$K$329,0),5)</f>
        <v>0</v>
      </c>
      <c r="K15" s="27">
        <f>INDEX(SW_DE_Original!$A$3:$K$329,MATCH(SupplementaryWeight_Line3.9!$F15,SW_DE_Original!$K$3:$K$329,0),6)</f>
        <v>0</v>
      </c>
      <c r="L15" s="27">
        <f>INDEX(SW_DE_Original!$A$3:$K$329,MATCH(SupplementaryWeight_Line3.9!$F15,SW_DE_Original!$K$3:$K$329,0),7)</f>
        <v>0</v>
      </c>
      <c r="M15" s="27">
        <f>INDEX(SW_DE_Original!$A$3:$K$329,MATCH(SupplementaryWeight_Line3.9!$F15,SW_DE_Original!$K$3:$K$329,0),8)</f>
        <v>0</v>
      </c>
      <c r="N15" s="27">
        <f>INDEX(SW_DE_Original!$A$3:$K$329,MATCH(SupplementaryWeight_Line3.9!$F15,SW_DE_Original!$K$3:$K$329,0),9)</f>
        <v>0</v>
      </c>
      <c r="O15" s="27">
        <f t="shared" si="0"/>
        <v>3.91</v>
      </c>
      <c r="P15" s="54">
        <f>INDEX(OperationalSharingDetail!$C$4:$Q$330,MATCH(SupplementaryWeight_Line3.9!C15,OperationalSharingDetail!$C$4:$C$330,0),15)</f>
        <v>0</v>
      </c>
      <c r="Q15" s="27">
        <f t="shared" si="1"/>
        <v>3.91</v>
      </c>
    </row>
    <row r="16" spans="1:17" ht="15" x14ac:dyDescent="0.25">
      <c r="A16" s="2">
        <v>2021</v>
      </c>
      <c r="B16" s="2" t="s">
        <v>381</v>
      </c>
      <c r="C16" s="3" t="s">
        <v>13</v>
      </c>
      <c r="D16" s="2" t="s">
        <v>728</v>
      </c>
      <c r="E16" s="2" t="s">
        <v>728</v>
      </c>
      <c r="F16" s="3" t="s">
        <v>13</v>
      </c>
      <c r="G16" s="3" t="s">
        <v>424</v>
      </c>
      <c r="H16" s="27">
        <f>INDEX(SW_DE_Original!$A$3:$K$329,MATCH(SupplementaryWeight_Line3.9!$F16,SW_DE_Original!$K$3:$K$329,0),3)</f>
        <v>6.31</v>
      </c>
      <c r="I16" s="27">
        <f>INDEX(SW_DE_Original!$A$3:$K$329,MATCH(SupplementaryWeight_Line3.9!$F16,SW_DE_Original!$K$3:$K$329,0),4)</f>
        <v>0</v>
      </c>
      <c r="J16" s="27">
        <f>INDEX(SW_DE_Original!$A$3:$K$329,MATCH(SupplementaryWeight_Line3.9!$F16,SW_DE_Original!$K$3:$K$329,0),5)</f>
        <v>0</v>
      </c>
      <c r="K16" s="27">
        <f>INDEX(SW_DE_Original!$A$3:$K$329,MATCH(SupplementaryWeight_Line3.9!$F16,SW_DE_Original!$K$3:$K$329,0),6)</f>
        <v>0</v>
      </c>
      <c r="L16" s="27">
        <f>INDEX(SW_DE_Original!$A$3:$K$329,MATCH(SupplementaryWeight_Line3.9!$F16,SW_DE_Original!$K$3:$K$329,0),7)</f>
        <v>0</v>
      </c>
      <c r="M16" s="27">
        <f>INDEX(SW_DE_Original!$A$3:$K$329,MATCH(SupplementaryWeight_Line3.9!$F16,SW_DE_Original!$K$3:$K$329,0),8)</f>
        <v>0</v>
      </c>
      <c r="N16" s="27">
        <f>INDEX(SW_DE_Original!$A$3:$K$329,MATCH(SupplementaryWeight_Line3.9!$F16,SW_DE_Original!$K$3:$K$329,0),9)</f>
        <v>0</v>
      </c>
      <c r="O16" s="27">
        <f t="shared" si="0"/>
        <v>6.31</v>
      </c>
      <c r="P16" s="54">
        <f>INDEX(OperationalSharingDetail!$C$4:$Q$330,MATCH(SupplementaryWeight_Line3.9!C16,OperationalSharingDetail!$C$4:$C$330,0),15)</f>
        <v>0</v>
      </c>
      <c r="Q16" s="27">
        <f t="shared" si="1"/>
        <v>6.31</v>
      </c>
    </row>
    <row r="17" spans="1:17" ht="15" x14ac:dyDescent="0.25">
      <c r="A17" s="2">
        <v>2021</v>
      </c>
      <c r="B17" s="2" t="s">
        <v>387</v>
      </c>
      <c r="C17" s="3" t="s">
        <v>14</v>
      </c>
      <c r="D17" s="2" t="s">
        <v>728</v>
      </c>
      <c r="E17" s="2" t="s">
        <v>728</v>
      </c>
      <c r="F17" s="3" t="s">
        <v>14</v>
      </c>
      <c r="G17" s="3" t="s">
        <v>425</v>
      </c>
      <c r="H17" s="27">
        <f>INDEX(SW_DE_Original!$A$3:$K$329,MATCH(SupplementaryWeight_Line3.9!$F17,SW_DE_Original!$K$3:$K$329,0),3)</f>
        <v>8.1</v>
      </c>
      <c r="I17" s="27">
        <f>INDEX(SW_DE_Original!$A$3:$K$329,MATCH(SupplementaryWeight_Line3.9!$F17,SW_DE_Original!$K$3:$K$329,0),4)</f>
        <v>0</v>
      </c>
      <c r="J17" s="27">
        <f>INDEX(SW_DE_Original!$A$3:$K$329,MATCH(SupplementaryWeight_Line3.9!$F17,SW_DE_Original!$K$3:$K$329,0),5)</f>
        <v>0</v>
      </c>
      <c r="K17" s="27">
        <f>INDEX(SW_DE_Original!$A$3:$K$329,MATCH(SupplementaryWeight_Line3.9!$F17,SW_DE_Original!$K$3:$K$329,0),6)</f>
        <v>0</v>
      </c>
      <c r="L17" s="27">
        <f>INDEX(SW_DE_Original!$A$3:$K$329,MATCH(SupplementaryWeight_Line3.9!$F17,SW_DE_Original!$K$3:$K$329,0),7)</f>
        <v>0</v>
      </c>
      <c r="M17" s="27">
        <f>INDEX(SW_DE_Original!$A$3:$K$329,MATCH(SupplementaryWeight_Line3.9!$F17,SW_DE_Original!$K$3:$K$329,0),8)</f>
        <v>0</v>
      </c>
      <c r="N17" s="27">
        <f>INDEX(SW_DE_Original!$A$3:$K$329,MATCH(SupplementaryWeight_Line3.9!$F17,SW_DE_Original!$K$3:$K$329,0),9)</f>
        <v>0</v>
      </c>
      <c r="O17" s="27">
        <f t="shared" si="0"/>
        <v>8.1</v>
      </c>
      <c r="P17" s="54">
        <f>INDEX(OperationalSharingDetail!$C$4:$Q$330,MATCH(SupplementaryWeight_Line3.9!C17,OperationalSharingDetail!$C$4:$C$330,0),15)</f>
        <v>6</v>
      </c>
      <c r="Q17" s="27">
        <f t="shared" si="1"/>
        <v>14.1</v>
      </c>
    </row>
    <row r="18" spans="1:17" ht="15" x14ac:dyDescent="0.25">
      <c r="A18" s="2">
        <v>2021</v>
      </c>
      <c r="B18" s="2" t="s">
        <v>390</v>
      </c>
      <c r="C18" s="3" t="s">
        <v>15</v>
      </c>
      <c r="D18" s="2" t="s">
        <v>728</v>
      </c>
      <c r="E18" s="2" t="s">
        <v>728</v>
      </c>
      <c r="F18" s="3" t="s">
        <v>15</v>
      </c>
      <c r="G18" s="3" t="s">
        <v>426</v>
      </c>
      <c r="H18" s="27">
        <f>INDEX(SW_DE_Original!$A$3:$K$329,MATCH(SupplementaryWeight_Line3.9!$F18,SW_DE_Original!$K$3:$K$329,0),3)</f>
        <v>3.19</v>
      </c>
      <c r="I18" s="27">
        <f>INDEX(SW_DE_Original!$A$3:$K$329,MATCH(SupplementaryWeight_Line3.9!$F18,SW_DE_Original!$K$3:$K$329,0),4)</f>
        <v>0.1</v>
      </c>
      <c r="J18" s="27">
        <f>INDEX(SW_DE_Original!$A$3:$K$329,MATCH(SupplementaryWeight_Line3.9!$F18,SW_DE_Original!$K$3:$K$329,0),5)</f>
        <v>0</v>
      </c>
      <c r="K18" s="27">
        <f>INDEX(SW_DE_Original!$A$3:$K$329,MATCH(SupplementaryWeight_Line3.9!$F18,SW_DE_Original!$K$3:$K$329,0),6)</f>
        <v>0</v>
      </c>
      <c r="L18" s="27">
        <f>INDEX(SW_DE_Original!$A$3:$K$329,MATCH(SupplementaryWeight_Line3.9!$F18,SW_DE_Original!$K$3:$K$329,0),7)</f>
        <v>2.34</v>
      </c>
      <c r="M18" s="27">
        <f>INDEX(SW_DE_Original!$A$3:$K$329,MATCH(SupplementaryWeight_Line3.9!$F18,SW_DE_Original!$K$3:$K$329,0),8)</f>
        <v>0</v>
      </c>
      <c r="N18" s="27">
        <f>INDEX(SW_DE_Original!$A$3:$K$329,MATCH(SupplementaryWeight_Line3.9!$F18,SW_DE_Original!$K$3:$K$329,0),9)</f>
        <v>0</v>
      </c>
      <c r="O18" s="27">
        <f t="shared" si="0"/>
        <v>5.63</v>
      </c>
      <c r="P18" s="54">
        <f>INDEX(OperationalSharingDetail!$C$4:$Q$330,MATCH(SupplementaryWeight_Line3.9!C18,OperationalSharingDetail!$C$4:$C$330,0),15)</f>
        <v>21</v>
      </c>
      <c r="Q18" s="27">
        <f t="shared" si="1"/>
        <v>26.63</v>
      </c>
    </row>
    <row r="19" spans="1:17" ht="15" x14ac:dyDescent="0.25">
      <c r="A19" s="2">
        <v>2021</v>
      </c>
      <c r="B19" s="2" t="s">
        <v>381</v>
      </c>
      <c r="C19" s="3" t="s">
        <v>16</v>
      </c>
      <c r="D19" s="2" t="s">
        <v>728</v>
      </c>
      <c r="E19" s="2" t="s">
        <v>728</v>
      </c>
      <c r="F19" s="3" t="s">
        <v>16</v>
      </c>
      <c r="G19" s="3" t="s">
        <v>427</v>
      </c>
      <c r="H19" s="27">
        <f>INDEX(SW_DE_Original!$A$3:$K$329,MATCH(SupplementaryWeight_Line3.9!$F19,SW_DE_Original!$K$3:$K$329,0),3)</f>
        <v>186.87</v>
      </c>
      <c r="I19" s="27">
        <f>INDEX(SW_DE_Original!$A$3:$K$329,MATCH(SupplementaryWeight_Line3.9!$F19,SW_DE_Original!$K$3:$K$329,0),4)</f>
        <v>0</v>
      </c>
      <c r="J19" s="27">
        <f>INDEX(SW_DE_Original!$A$3:$K$329,MATCH(SupplementaryWeight_Line3.9!$F19,SW_DE_Original!$K$3:$K$329,0),5)</f>
        <v>0</v>
      </c>
      <c r="K19" s="27">
        <f>INDEX(SW_DE_Original!$A$3:$K$329,MATCH(SupplementaryWeight_Line3.9!$F19,SW_DE_Original!$K$3:$K$329,0),6)</f>
        <v>0.79</v>
      </c>
      <c r="L19" s="27">
        <f>INDEX(SW_DE_Original!$A$3:$K$329,MATCH(SupplementaryWeight_Line3.9!$F19,SW_DE_Original!$K$3:$K$329,0),7)</f>
        <v>0</v>
      </c>
      <c r="M19" s="27">
        <f>INDEX(SW_DE_Original!$A$3:$K$329,MATCH(SupplementaryWeight_Line3.9!$F19,SW_DE_Original!$K$3:$K$329,0),8)</f>
        <v>0</v>
      </c>
      <c r="N19" s="27">
        <f>INDEX(SW_DE_Original!$A$3:$K$329,MATCH(SupplementaryWeight_Line3.9!$F19,SW_DE_Original!$K$3:$K$329,0),9)</f>
        <v>0</v>
      </c>
      <c r="O19" s="27">
        <f t="shared" si="0"/>
        <v>187.66</v>
      </c>
      <c r="P19" s="54">
        <f>INDEX(OperationalSharingDetail!$C$4:$Q$330,MATCH(SupplementaryWeight_Line3.9!C19,OperationalSharingDetail!$C$4:$C$330,0),15)</f>
        <v>0</v>
      </c>
      <c r="Q19" s="27">
        <f t="shared" si="1"/>
        <v>187.66</v>
      </c>
    </row>
    <row r="20" spans="1:17" ht="15" x14ac:dyDescent="0.25">
      <c r="A20" s="2">
        <v>2021</v>
      </c>
      <c r="B20" s="2" t="s">
        <v>382</v>
      </c>
      <c r="C20" s="3" t="s">
        <v>17</v>
      </c>
      <c r="D20" s="2" t="s">
        <v>728</v>
      </c>
      <c r="E20" s="2" t="s">
        <v>728</v>
      </c>
      <c r="F20" s="3" t="s">
        <v>17</v>
      </c>
      <c r="G20" s="3" t="s">
        <v>428</v>
      </c>
      <c r="H20" s="27">
        <f>INDEX(SW_DE_Original!$A$3:$K$329,MATCH(SupplementaryWeight_Line3.9!$F20,SW_DE_Original!$K$3:$K$329,0),3)</f>
        <v>5.68</v>
      </c>
      <c r="I20" s="27">
        <f>INDEX(SW_DE_Original!$A$3:$K$329,MATCH(SupplementaryWeight_Line3.9!$F20,SW_DE_Original!$K$3:$K$329,0),4)</f>
        <v>0</v>
      </c>
      <c r="J20" s="27">
        <f>INDEX(SW_DE_Original!$A$3:$K$329,MATCH(SupplementaryWeight_Line3.9!$F20,SW_DE_Original!$K$3:$K$329,0),5)</f>
        <v>0</v>
      </c>
      <c r="K20" s="27">
        <f>INDEX(SW_DE_Original!$A$3:$K$329,MATCH(SupplementaryWeight_Line3.9!$F20,SW_DE_Original!$K$3:$K$329,0),6)</f>
        <v>0</v>
      </c>
      <c r="L20" s="27">
        <f>INDEX(SW_DE_Original!$A$3:$K$329,MATCH(SupplementaryWeight_Line3.9!$F20,SW_DE_Original!$K$3:$K$329,0),7)</f>
        <v>0</v>
      </c>
      <c r="M20" s="27">
        <f>INDEX(SW_DE_Original!$A$3:$K$329,MATCH(SupplementaryWeight_Line3.9!$F20,SW_DE_Original!$K$3:$K$329,0),8)</f>
        <v>0</v>
      </c>
      <c r="N20" s="27">
        <f>INDEX(SW_DE_Original!$A$3:$K$329,MATCH(SupplementaryWeight_Line3.9!$F20,SW_DE_Original!$K$3:$K$329,0),9)</f>
        <v>0</v>
      </c>
      <c r="O20" s="27">
        <f t="shared" si="0"/>
        <v>5.68</v>
      </c>
      <c r="P20" s="54">
        <f>INDEX(OperationalSharingDetail!$C$4:$Q$330,MATCH(SupplementaryWeight_Line3.9!C20,OperationalSharingDetail!$C$4:$C$330,0),15)</f>
        <v>21</v>
      </c>
      <c r="Q20" s="27">
        <f t="shared" si="1"/>
        <v>26.68</v>
      </c>
    </row>
    <row r="21" spans="1:17" ht="15" x14ac:dyDescent="0.25">
      <c r="A21" s="2">
        <v>2021</v>
      </c>
      <c r="B21" s="2" t="s">
        <v>384</v>
      </c>
      <c r="C21" s="3" t="s">
        <v>19</v>
      </c>
      <c r="D21" s="2" t="s">
        <v>728</v>
      </c>
      <c r="E21" s="2" t="s">
        <v>728</v>
      </c>
      <c r="F21" s="3" t="s">
        <v>19</v>
      </c>
      <c r="G21" s="3" t="s">
        <v>430</v>
      </c>
      <c r="H21" s="27">
        <f>INDEX(SW_DE_Original!$A$3:$K$329,MATCH(SupplementaryWeight_Line3.9!$F21,SW_DE_Original!$K$3:$K$329,0),3)</f>
        <v>1.27</v>
      </c>
      <c r="I21" s="27">
        <f>INDEX(SW_DE_Original!$A$3:$K$329,MATCH(SupplementaryWeight_Line3.9!$F21,SW_DE_Original!$K$3:$K$329,0),4)</f>
        <v>0</v>
      </c>
      <c r="J21" s="27">
        <f>INDEX(SW_DE_Original!$A$3:$K$329,MATCH(SupplementaryWeight_Line3.9!$F21,SW_DE_Original!$K$3:$K$329,0),5)</f>
        <v>0</v>
      </c>
      <c r="K21" s="27">
        <f>INDEX(SW_DE_Original!$A$3:$K$329,MATCH(SupplementaryWeight_Line3.9!$F21,SW_DE_Original!$K$3:$K$329,0),6)</f>
        <v>0</v>
      </c>
      <c r="L21" s="27">
        <f>INDEX(SW_DE_Original!$A$3:$K$329,MATCH(SupplementaryWeight_Line3.9!$F21,SW_DE_Original!$K$3:$K$329,0),7)</f>
        <v>0</v>
      </c>
      <c r="M21" s="27">
        <f>INDEX(SW_DE_Original!$A$3:$K$329,MATCH(SupplementaryWeight_Line3.9!$F21,SW_DE_Original!$K$3:$K$329,0),8)</f>
        <v>0</v>
      </c>
      <c r="N21" s="27">
        <f>INDEX(SW_DE_Original!$A$3:$K$329,MATCH(SupplementaryWeight_Line3.9!$F21,SW_DE_Original!$K$3:$K$329,0),9)</f>
        <v>0</v>
      </c>
      <c r="O21" s="27">
        <f t="shared" si="0"/>
        <v>1.27</v>
      </c>
      <c r="P21" s="54">
        <f>INDEX(OperationalSharingDetail!$C$4:$Q$330,MATCH(SupplementaryWeight_Line3.9!C21,OperationalSharingDetail!$C$4:$C$330,0),15)</f>
        <v>18</v>
      </c>
      <c r="Q21" s="27">
        <f t="shared" si="1"/>
        <v>19.27</v>
      </c>
    </row>
    <row r="22" spans="1:17" ht="15" x14ac:dyDescent="0.25">
      <c r="A22" s="2">
        <v>2021</v>
      </c>
      <c r="B22" s="2" t="s">
        <v>383</v>
      </c>
      <c r="C22" s="3" t="s">
        <v>20</v>
      </c>
      <c r="D22" s="2" t="s">
        <v>728</v>
      </c>
      <c r="E22" s="2" t="s">
        <v>728</v>
      </c>
      <c r="F22" s="3" t="s">
        <v>20</v>
      </c>
      <c r="G22" s="3" t="s">
        <v>431</v>
      </c>
      <c r="H22" s="27">
        <f>INDEX(SW_DE_Original!$A$3:$K$329,MATCH(SupplementaryWeight_Line3.9!$F22,SW_DE_Original!$K$3:$K$329,0),3)</f>
        <v>8.08</v>
      </c>
      <c r="I22" s="27">
        <f>INDEX(SW_DE_Original!$A$3:$K$329,MATCH(SupplementaryWeight_Line3.9!$F22,SW_DE_Original!$K$3:$K$329,0),4)</f>
        <v>0</v>
      </c>
      <c r="J22" s="27">
        <f>INDEX(SW_DE_Original!$A$3:$K$329,MATCH(SupplementaryWeight_Line3.9!$F22,SW_DE_Original!$K$3:$K$329,0),5)</f>
        <v>0</v>
      </c>
      <c r="K22" s="27">
        <f>INDEX(SW_DE_Original!$A$3:$K$329,MATCH(SupplementaryWeight_Line3.9!$F22,SW_DE_Original!$K$3:$K$329,0),6)</f>
        <v>0</v>
      </c>
      <c r="L22" s="27">
        <f>INDEX(SW_DE_Original!$A$3:$K$329,MATCH(SupplementaryWeight_Line3.9!$F22,SW_DE_Original!$K$3:$K$329,0),7)</f>
        <v>0</v>
      </c>
      <c r="M22" s="27">
        <f>INDEX(SW_DE_Original!$A$3:$K$329,MATCH(SupplementaryWeight_Line3.9!$F22,SW_DE_Original!$K$3:$K$329,0),8)</f>
        <v>0</v>
      </c>
      <c r="N22" s="27">
        <f>INDEX(SW_DE_Original!$A$3:$K$329,MATCH(SupplementaryWeight_Line3.9!$F22,SW_DE_Original!$K$3:$K$329,0),9)</f>
        <v>0</v>
      </c>
      <c r="O22" s="27">
        <f t="shared" si="0"/>
        <v>8.08</v>
      </c>
      <c r="P22" s="54">
        <f>INDEX(OperationalSharingDetail!$C$4:$Q$330,MATCH(SupplementaryWeight_Line3.9!C22,OperationalSharingDetail!$C$4:$C$330,0),15)</f>
        <v>10</v>
      </c>
      <c r="Q22" s="27">
        <f t="shared" si="1"/>
        <v>18.079999999999998</v>
      </c>
    </row>
    <row r="23" spans="1:17" ht="15" x14ac:dyDescent="0.25">
      <c r="A23" s="2">
        <v>2021</v>
      </c>
      <c r="B23" s="2" t="s">
        <v>381</v>
      </c>
      <c r="C23" s="3" t="s">
        <v>21</v>
      </c>
      <c r="D23" s="2" t="s">
        <v>728</v>
      </c>
      <c r="E23" s="2" t="s">
        <v>728</v>
      </c>
      <c r="F23" s="3" t="s">
        <v>21</v>
      </c>
      <c r="G23" s="3" t="s">
        <v>432</v>
      </c>
      <c r="H23" s="27">
        <f>INDEX(SW_DE_Original!$A$3:$K$329,MATCH(SupplementaryWeight_Line3.9!$F23,SW_DE_Original!$K$3:$K$329,0),3)</f>
        <v>2.81</v>
      </c>
      <c r="I23" s="27">
        <f>INDEX(SW_DE_Original!$A$3:$K$329,MATCH(SupplementaryWeight_Line3.9!$F23,SW_DE_Original!$K$3:$K$329,0),4)</f>
        <v>0</v>
      </c>
      <c r="J23" s="27">
        <f>INDEX(SW_DE_Original!$A$3:$K$329,MATCH(SupplementaryWeight_Line3.9!$F23,SW_DE_Original!$K$3:$K$329,0),5)</f>
        <v>0</v>
      </c>
      <c r="K23" s="27">
        <f>INDEX(SW_DE_Original!$A$3:$K$329,MATCH(SupplementaryWeight_Line3.9!$F23,SW_DE_Original!$K$3:$K$329,0),6)</f>
        <v>0</v>
      </c>
      <c r="L23" s="27">
        <f>INDEX(SW_DE_Original!$A$3:$K$329,MATCH(SupplementaryWeight_Line3.9!$F23,SW_DE_Original!$K$3:$K$329,0),7)</f>
        <v>0</v>
      </c>
      <c r="M23" s="27">
        <f>INDEX(SW_DE_Original!$A$3:$K$329,MATCH(SupplementaryWeight_Line3.9!$F23,SW_DE_Original!$K$3:$K$329,0),8)</f>
        <v>0</v>
      </c>
      <c r="N23" s="27">
        <f>INDEX(SW_DE_Original!$A$3:$K$329,MATCH(SupplementaryWeight_Line3.9!$F23,SW_DE_Original!$K$3:$K$329,0),9)</f>
        <v>0</v>
      </c>
      <c r="O23" s="27">
        <f t="shared" si="0"/>
        <v>2.81</v>
      </c>
      <c r="P23" s="54">
        <f>INDEX(OperationalSharingDetail!$C$4:$Q$330,MATCH(SupplementaryWeight_Line3.9!C23,OperationalSharingDetail!$C$4:$C$330,0),15)</f>
        <v>21</v>
      </c>
      <c r="Q23" s="27">
        <f t="shared" si="1"/>
        <v>23.81</v>
      </c>
    </row>
    <row r="24" spans="1:17" ht="15" x14ac:dyDescent="0.25">
      <c r="A24" s="2">
        <v>2021</v>
      </c>
      <c r="B24" s="2" t="s">
        <v>381</v>
      </c>
      <c r="C24" s="3" t="s">
        <v>24</v>
      </c>
      <c r="D24" s="2" t="s">
        <v>728</v>
      </c>
      <c r="E24" s="2" t="s">
        <v>728</v>
      </c>
      <c r="F24" s="3" t="s">
        <v>24</v>
      </c>
      <c r="G24" s="3" t="s">
        <v>433</v>
      </c>
      <c r="H24" s="27">
        <f>INDEX(SW_DE_Original!$A$3:$K$329,MATCH(SupplementaryWeight_Line3.9!$F24,SW_DE_Original!$K$3:$K$329,0),3)</f>
        <v>26.63</v>
      </c>
      <c r="I24" s="27">
        <f>INDEX(SW_DE_Original!$A$3:$K$329,MATCH(SupplementaryWeight_Line3.9!$F24,SW_DE_Original!$K$3:$K$329,0),4)</f>
        <v>0</v>
      </c>
      <c r="J24" s="27">
        <f>INDEX(SW_DE_Original!$A$3:$K$329,MATCH(SupplementaryWeight_Line3.9!$F24,SW_DE_Original!$K$3:$K$329,0),5)</f>
        <v>0</v>
      </c>
      <c r="K24" s="27">
        <f>INDEX(SW_DE_Original!$A$3:$K$329,MATCH(SupplementaryWeight_Line3.9!$F24,SW_DE_Original!$K$3:$K$329,0),6)</f>
        <v>0</v>
      </c>
      <c r="L24" s="27">
        <f>INDEX(SW_DE_Original!$A$3:$K$329,MATCH(SupplementaryWeight_Line3.9!$F24,SW_DE_Original!$K$3:$K$329,0),7)</f>
        <v>0</v>
      </c>
      <c r="M24" s="27">
        <f>INDEX(SW_DE_Original!$A$3:$K$329,MATCH(SupplementaryWeight_Line3.9!$F24,SW_DE_Original!$K$3:$K$329,0),8)</f>
        <v>0</v>
      </c>
      <c r="N24" s="27">
        <f>INDEX(SW_DE_Original!$A$3:$K$329,MATCH(SupplementaryWeight_Line3.9!$F24,SW_DE_Original!$K$3:$K$329,0),9)</f>
        <v>0</v>
      </c>
      <c r="O24" s="27">
        <f t="shared" si="0"/>
        <v>26.63</v>
      </c>
      <c r="P24" s="54">
        <f>INDEX(OperationalSharingDetail!$C$4:$Q$330,MATCH(SupplementaryWeight_Line3.9!C24,OperationalSharingDetail!$C$4:$C$330,0),15)</f>
        <v>15</v>
      </c>
      <c r="Q24" s="27">
        <f t="shared" si="1"/>
        <v>41.629999999999995</v>
      </c>
    </row>
    <row r="25" spans="1:17" ht="15" x14ac:dyDescent="0.25">
      <c r="A25" s="2">
        <v>2021</v>
      </c>
      <c r="B25" s="2" t="s">
        <v>381</v>
      </c>
      <c r="C25" s="3" t="s">
        <v>26</v>
      </c>
      <c r="D25" s="2" t="s">
        <v>728</v>
      </c>
      <c r="E25" s="2" t="s">
        <v>728</v>
      </c>
      <c r="F25" s="3" t="s">
        <v>26</v>
      </c>
      <c r="G25" s="3" t="s">
        <v>434</v>
      </c>
      <c r="H25" s="27">
        <f>INDEX(SW_DE_Original!$A$3:$K$329,MATCH(SupplementaryWeight_Line3.9!$F25,SW_DE_Original!$K$3:$K$329,0),3)</f>
        <v>2.4</v>
      </c>
      <c r="I25" s="27">
        <f>INDEX(SW_DE_Original!$A$3:$K$329,MATCH(SupplementaryWeight_Line3.9!$F25,SW_DE_Original!$K$3:$K$329,0),4)</f>
        <v>0</v>
      </c>
      <c r="J25" s="27">
        <f>INDEX(SW_DE_Original!$A$3:$K$329,MATCH(SupplementaryWeight_Line3.9!$F25,SW_DE_Original!$K$3:$K$329,0),5)</f>
        <v>0</v>
      </c>
      <c r="K25" s="27">
        <f>INDEX(SW_DE_Original!$A$3:$K$329,MATCH(SupplementaryWeight_Line3.9!$F25,SW_DE_Original!$K$3:$K$329,0),6)</f>
        <v>0</v>
      </c>
      <c r="L25" s="27">
        <f>INDEX(SW_DE_Original!$A$3:$K$329,MATCH(SupplementaryWeight_Line3.9!$F25,SW_DE_Original!$K$3:$K$329,0),7)</f>
        <v>0</v>
      </c>
      <c r="M25" s="27">
        <f>INDEX(SW_DE_Original!$A$3:$K$329,MATCH(SupplementaryWeight_Line3.9!$F25,SW_DE_Original!$K$3:$K$329,0),8)</f>
        <v>0</v>
      </c>
      <c r="N25" s="27">
        <f>INDEX(SW_DE_Original!$A$3:$K$329,MATCH(SupplementaryWeight_Line3.9!$F25,SW_DE_Original!$K$3:$K$329,0),9)</f>
        <v>0</v>
      </c>
      <c r="O25" s="27">
        <f t="shared" si="0"/>
        <v>2.4</v>
      </c>
      <c r="P25" s="54">
        <f>INDEX(OperationalSharingDetail!$C$4:$Q$330,MATCH(SupplementaryWeight_Line3.9!C25,OperationalSharingDetail!$C$4:$C$330,0),15)</f>
        <v>6</v>
      </c>
      <c r="Q25" s="27">
        <f t="shared" si="1"/>
        <v>8.4</v>
      </c>
    </row>
    <row r="26" spans="1:17" ht="15" x14ac:dyDescent="0.25">
      <c r="A26" s="2">
        <v>2021</v>
      </c>
      <c r="B26" s="2" t="s">
        <v>382</v>
      </c>
      <c r="C26" s="3" t="s">
        <v>28</v>
      </c>
      <c r="D26" s="2" t="s">
        <v>728</v>
      </c>
      <c r="E26" s="2" t="s">
        <v>728</v>
      </c>
      <c r="F26" s="3" t="s">
        <v>28</v>
      </c>
      <c r="G26" s="3" t="s">
        <v>27</v>
      </c>
      <c r="H26" s="27">
        <f>INDEX(SW_DE_Original!$A$3:$K$329,MATCH(SupplementaryWeight_Line3.9!$F26,SW_DE_Original!$K$3:$K$329,0),3)</f>
        <v>1.79</v>
      </c>
      <c r="I26" s="27">
        <f>INDEX(SW_DE_Original!$A$3:$K$329,MATCH(SupplementaryWeight_Line3.9!$F26,SW_DE_Original!$K$3:$K$329,0),4)</f>
        <v>0</v>
      </c>
      <c r="J26" s="27">
        <f>INDEX(SW_DE_Original!$A$3:$K$329,MATCH(SupplementaryWeight_Line3.9!$F26,SW_DE_Original!$K$3:$K$329,0),5)</f>
        <v>0</v>
      </c>
      <c r="K26" s="27">
        <f>INDEX(SW_DE_Original!$A$3:$K$329,MATCH(SupplementaryWeight_Line3.9!$F26,SW_DE_Original!$K$3:$K$329,0),6)</f>
        <v>0</v>
      </c>
      <c r="L26" s="27">
        <f>INDEX(SW_DE_Original!$A$3:$K$329,MATCH(SupplementaryWeight_Line3.9!$F26,SW_DE_Original!$K$3:$K$329,0),7)</f>
        <v>7.4</v>
      </c>
      <c r="M26" s="27">
        <f>INDEX(SW_DE_Original!$A$3:$K$329,MATCH(SupplementaryWeight_Line3.9!$F26,SW_DE_Original!$K$3:$K$329,0),8)</f>
        <v>0</v>
      </c>
      <c r="N26" s="27">
        <f>INDEX(SW_DE_Original!$A$3:$K$329,MATCH(SupplementaryWeight_Line3.9!$F26,SW_DE_Original!$K$3:$K$329,0),9)</f>
        <v>0</v>
      </c>
      <c r="O26" s="27">
        <f t="shared" si="0"/>
        <v>9.1900000000000013</v>
      </c>
      <c r="P26" s="54">
        <f>INDEX(OperationalSharingDetail!$C$4:$Q$330,MATCH(SupplementaryWeight_Line3.9!C26,OperationalSharingDetail!$C$4:$C$330,0),15)</f>
        <v>16</v>
      </c>
      <c r="Q26" s="27">
        <f t="shared" si="1"/>
        <v>25.19</v>
      </c>
    </row>
    <row r="27" spans="1:17" ht="15" x14ac:dyDescent="0.25">
      <c r="A27" s="2">
        <v>2021</v>
      </c>
      <c r="B27" s="2" t="s">
        <v>383</v>
      </c>
      <c r="C27" s="3" t="s">
        <v>29</v>
      </c>
      <c r="D27" s="2" t="s">
        <v>728</v>
      </c>
      <c r="E27" s="2" t="s">
        <v>728</v>
      </c>
      <c r="F27" s="3" t="s">
        <v>29</v>
      </c>
      <c r="G27" s="3" t="s">
        <v>435</v>
      </c>
      <c r="H27" s="27">
        <f>INDEX(SW_DE_Original!$A$3:$K$329,MATCH(SupplementaryWeight_Line3.9!$F27,SW_DE_Original!$K$3:$K$329,0),3)</f>
        <v>2.2400000000000002</v>
      </c>
      <c r="I27" s="27">
        <f>INDEX(SW_DE_Original!$A$3:$K$329,MATCH(SupplementaryWeight_Line3.9!$F27,SW_DE_Original!$K$3:$K$329,0),4)</f>
        <v>0</v>
      </c>
      <c r="J27" s="27">
        <f>INDEX(SW_DE_Original!$A$3:$K$329,MATCH(SupplementaryWeight_Line3.9!$F27,SW_DE_Original!$K$3:$K$329,0),5)</f>
        <v>0</v>
      </c>
      <c r="K27" s="27">
        <f>INDEX(SW_DE_Original!$A$3:$K$329,MATCH(SupplementaryWeight_Line3.9!$F27,SW_DE_Original!$K$3:$K$329,0),6)</f>
        <v>0</v>
      </c>
      <c r="L27" s="27">
        <f>INDEX(SW_DE_Original!$A$3:$K$329,MATCH(SupplementaryWeight_Line3.9!$F27,SW_DE_Original!$K$3:$K$329,0),7)</f>
        <v>0</v>
      </c>
      <c r="M27" s="27">
        <f>INDEX(SW_DE_Original!$A$3:$K$329,MATCH(SupplementaryWeight_Line3.9!$F27,SW_DE_Original!$K$3:$K$329,0),8)</f>
        <v>0</v>
      </c>
      <c r="N27" s="27">
        <f>INDEX(SW_DE_Original!$A$3:$K$329,MATCH(SupplementaryWeight_Line3.9!$F27,SW_DE_Original!$K$3:$K$329,0),9)</f>
        <v>0</v>
      </c>
      <c r="O27" s="27">
        <f t="shared" si="0"/>
        <v>2.2400000000000002</v>
      </c>
      <c r="P27" s="54">
        <f>INDEX(OperationalSharingDetail!$C$4:$Q$330,MATCH(SupplementaryWeight_Line3.9!C27,OperationalSharingDetail!$C$4:$C$330,0),15)</f>
        <v>8</v>
      </c>
      <c r="Q27" s="27">
        <f t="shared" si="1"/>
        <v>10.24</v>
      </c>
    </row>
    <row r="28" spans="1:17" ht="15" x14ac:dyDescent="0.25">
      <c r="A28" s="2">
        <v>2021</v>
      </c>
      <c r="B28" s="2" t="s">
        <v>387</v>
      </c>
      <c r="C28" s="3" t="s">
        <v>30</v>
      </c>
      <c r="D28" s="2" t="s">
        <v>728</v>
      </c>
      <c r="E28" s="2" t="s">
        <v>728</v>
      </c>
      <c r="F28" s="3" t="s">
        <v>30</v>
      </c>
      <c r="G28" s="3" t="s">
        <v>436</v>
      </c>
      <c r="H28" s="27">
        <f>INDEX(SW_DE_Original!$A$3:$K$329,MATCH(SupplementaryWeight_Line3.9!$F28,SW_DE_Original!$K$3:$K$329,0),3)</f>
        <v>2.84</v>
      </c>
      <c r="I28" s="27">
        <f>INDEX(SW_DE_Original!$A$3:$K$329,MATCH(SupplementaryWeight_Line3.9!$F28,SW_DE_Original!$K$3:$K$329,0),4)</f>
        <v>0.19</v>
      </c>
      <c r="J28" s="27">
        <f>INDEX(SW_DE_Original!$A$3:$K$329,MATCH(SupplementaryWeight_Line3.9!$F28,SW_DE_Original!$K$3:$K$329,0),5)</f>
        <v>0</v>
      </c>
      <c r="K28" s="27">
        <f>INDEX(SW_DE_Original!$A$3:$K$329,MATCH(SupplementaryWeight_Line3.9!$F28,SW_DE_Original!$K$3:$K$329,0),6)</f>
        <v>0</v>
      </c>
      <c r="L28" s="27">
        <f>INDEX(SW_DE_Original!$A$3:$K$329,MATCH(SupplementaryWeight_Line3.9!$F28,SW_DE_Original!$K$3:$K$329,0),7)</f>
        <v>0</v>
      </c>
      <c r="M28" s="27">
        <f>INDEX(SW_DE_Original!$A$3:$K$329,MATCH(SupplementaryWeight_Line3.9!$F28,SW_DE_Original!$K$3:$K$329,0),8)</f>
        <v>0</v>
      </c>
      <c r="N28" s="27">
        <f>INDEX(SW_DE_Original!$A$3:$K$329,MATCH(SupplementaryWeight_Line3.9!$F28,SW_DE_Original!$K$3:$K$329,0),9)</f>
        <v>0</v>
      </c>
      <c r="O28" s="27">
        <f t="shared" si="0"/>
        <v>3.03</v>
      </c>
      <c r="P28" s="54">
        <f>INDEX(OperationalSharingDetail!$C$4:$Q$330,MATCH(SupplementaryWeight_Line3.9!C28,OperationalSharingDetail!$C$4:$C$330,0),15)</f>
        <v>21</v>
      </c>
      <c r="Q28" s="27">
        <f t="shared" si="1"/>
        <v>24.03</v>
      </c>
    </row>
    <row r="29" spans="1:17" ht="15" x14ac:dyDescent="0.25">
      <c r="A29" s="2">
        <v>2021</v>
      </c>
      <c r="B29" s="2" t="s">
        <v>390</v>
      </c>
      <c r="C29" s="3" t="s">
        <v>31</v>
      </c>
      <c r="D29" s="2" t="s">
        <v>728</v>
      </c>
      <c r="E29" s="2" t="s">
        <v>728</v>
      </c>
      <c r="F29" s="3" t="s">
        <v>31</v>
      </c>
      <c r="G29" s="3" t="s">
        <v>437</v>
      </c>
      <c r="H29" s="27">
        <f>INDEX(SW_DE_Original!$A$3:$K$329,MATCH(SupplementaryWeight_Line3.9!$F29,SW_DE_Original!$K$3:$K$329,0),3)</f>
        <v>3.97</v>
      </c>
      <c r="I29" s="27">
        <f>INDEX(SW_DE_Original!$A$3:$K$329,MATCH(SupplementaryWeight_Line3.9!$F29,SW_DE_Original!$K$3:$K$329,0),4)</f>
        <v>0.38</v>
      </c>
      <c r="J29" s="27">
        <f>INDEX(SW_DE_Original!$A$3:$K$329,MATCH(SupplementaryWeight_Line3.9!$F29,SW_DE_Original!$K$3:$K$329,0),5)</f>
        <v>0</v>
      </c>
      <c r="K29" s="27">
        <f>INDEX(SW_DE_Original!$A$3:$K$329,MATCH(SupplementaryWeight_Line3.9!$F29,SW_DE_Original!$K$3:$K$329,0),6)</f>
        <v>0</v>
      </c>
      <c r="L29" s="27">
        <f>INDEX(SW_DE_Original!$A$3:$K$329,MATCH(SupplementaryWeight_Line3.9!$F29,SW_DE_Original!$K$3:$K$329,0),7)</f>
        <v>0</v>
      </c>
      <c r="M29" s="27">
        <f>INDEX(SW_DE_Original!$A$3:$K$329,MATCH(SupplementaryWeight_Line3.9!$F29,SW_DE_Original!$K$3:$K$329,0),8)</f>
        <v>0</v>
      </c>
      <c r="N29" s="27">
        <f>INDEX(SW_DE_Original!$A$3:$K$329,MATCH(SupplementaryWeight_Line3.9!$F29,SW_DE_Original!$K$3:$K$329,0),9)</f>
        <v>0</v>
      </c>
      <c r="O29" s="27">
        <f t="shared" si="0"/>
        <v>4.3500000000000005</v>
      </c>
      <c r="P29" s="54">
        <f>INDEX(OperationalSharingDetail!$C$4:$Q$330,MATCH(SupplementaryWeight_Line3.9!C29,OperationalSharingDetail!$C$4:$C$330,0),15)</f>
        <v>0</v>
      </c>
      <c r="Q29" s="27">
        <f t="shared" si="1"/>
        <v>4.3500000000000005</v>
      </c>
    </row>
    <row r="30" spans="1:17" ht="15" x14ac:dyDescent="0.25">
      <c r="A30" s="2">
        <v>2021</v>
      </c>
      <c r="B30" s="2" t="s">
        <v>382</v>
      </c>
      <c r="C30" s="3" t="s">
        <v>32</v>
      </c>
      <c r="D30" s="2" t="s">
        <v>728</v>
      </c>
      <c r="E30" s="2" t="s">
        <v>728</v>
      </c>
      <c r="F30" s="3" t="s">
        <v>32</v>
      </c>
      <c r="G30" s="3" t="s">
        <v>438</v>
      </c>
      <c r="H30" s="27">
        <f>INDEX(SW_DE_Original!$A$3:$K$329,MATCH(SupplementaryWeight_Line3.9!$F30,SW_DE_Original!$K$3:$K$329,0),3)</f>
        <v>5.49</v>
      </c>
      <c r="I30" s="27">
        <f>INDEX(SW_DE_Original!$A$3:$K$329,MATCH(SupplementaryWeight_Line3.9!$F30,SW_DE_Original!$K$3:$K$329,0),4)</f>
        <v>0</v>
      </c>
      <c r="J30" s="27">
        <f>INDEX(SW_DE_Original!$A$3:$K$329,MATCH(SupplementaryWeight_Line3.9!$F30,SW_DE_Original!$K$3:$K$329,0),5)</f>
        <v>0</v>
      </c>
      <c r="K30" s="27">
        <f>INDEX(SW_DE_Original!$A$3:$K$329,MATCH(SupplementaryWeight_Line3.9!$F30,SW_DE_Original!$K$3:$K$329,0),6)</f>
        <v>0</v>
      </c>
      <c r="L30" s="27">
        <f>INDEX(SW_DE_Original!$A$3:$K$329,MATCH(SupplementaryWeight_Line3.9!$F30,SW_DE_Original!$K$3:$K$329,0),7)</f>
        <v>0</v>
      </c>
      <c r="M30" s="27">
        <f>INDEX(SW_DE_Original!$A$3:$K$329,MATCH(SupplementaryWeight_Line3.9!$F30,SW_DE_Original!$K$3:$K$329,0),8)</f>
        <v>0</v>
      </c>
      <c r="N30" s="27">
        <f>INDEX(SW_DE_Original!$A$3:$K$329,MATCH(SupplementaryWeight_Line3.9!$F30,SW_DE_Original!$K$3:$K$329,0),9)</f>
        <v>0</v>
      </c>
      <c r="O30" s="27">
        <f t="shared" si="0"/>
        <v>5.49</v>
      </c>
      <c r="P30" s="54">
        <f>INDEX(OperationalSharingDetail!$C$4:$Q$330,MATCH(SupplementaryWeight_Line3.9!C30,OperationalSharingDetail!$C$4:$C$330,0),15)</f>
        <v>0</v>
      </c>
      <c r="Q30" s="27">
        <f t="shared" si="1"/>
        <v>5.49</v>
      </c>
    </row>
    <row r="31" spans="1:17" ht="15" x14ac:dyDescent="0.25">
      <c r="A31" s="2">
        <v>2021</v>
      </c>
      <c r="B31" s="2" t="s">
        <v>390</v>
      </c>
      <c r="C31" s="3" t="s">
        <v>33</v>
      </c>
      <c r="D31" s="2" t="s">
        <v>728</v>
      </c>
      <c r="E31" s="2" t="s">
        <v>728</v>
      </c>
      <c r="F31" s="3" t="s">
        <v>33</v>
      </c>
      <c r="G31" s="3" t="s">
        <v>439</v>
      </c>
      <c r="H31" s="27">
        <f>INDEX(SW_DE_Original!$A$3:$K$329,MATCH(SupplementaryWeight_Line3.9!$F31,SW_DE_Original!$K$3:$K$329,0),3)</f>
        <v>1.48</v>
      </c>
      <c r="I31" s="27">
        <f>INDEX(SW_DE_Original!$A$3:$K$329,MATCH(SupplementaryWeight_Line3.9!$F31,SW_DE_Original!$K$3:$K$329,0),4)</f>
        <v>0</v>
      </c>
      <c r="J31" s="27">
        <f>INDEX(SW_DE_Original!$A$3:$K$329,MATCH(SupplementaryWeight_Line3.9!$F31,SW_DE_Original!$K$3:$K$329,0),5)</f>
        <v>0</v>
      </c>
      <c r="K31" s="27">
        <f>INDEX(SW_DE_Original!$A$3:$K$329,MATCH(SupplementaryWeight_Line3.9!$F31,SW_DE_Original!$K$3:$K$329,0),6)</f>
        <v>0</v>
      </c>
      <c r="L31" s="27">
        <f>INDEX(SW_DE_Original!$A$3:$K$329,MATCH(SupplementaryWeight_Line3.9!$F31,SW_DE_Original!$K$3:$K$329,0),7)</f>
        <v>0</v>
      </c>
      <c r="M31" s="27">
        <f>INDEX(SW_DE_Original!$A$3:$K$329,MATCH(SupplementaryWeight_Line3.9!$F31,SW_DE_Original!$K$3:$K$329,0),8)</f>
        <v>0</v>
      </c>
      <c r="N31" s="27">
        <f>INDEX(SW_DE_Original!$A$3:$K$329,MATCH(SupplementaryWeight_Line3.9!$F31,SW_DE_Original!$K$3:$K$329,0),9)</f>
        <v>0</v>
      </c>
      <c r="O31" s="27">
        <f t="shared" si="0"/>
        <v>1.48</v>
      </c>
      <c r="P31" s="54">
        <f>INDEX(OperationalSharingDetail!$C$4:$Q$330,MATCH(SupplementaryWeight_Line3.9!C31,OperationalSharingDetail!$C$4:$C$330,0),15)</f>
        <v>21</v>
      </c>
      <c r="Q31" s="27">
        <f t="shared" si="1"/>
        <v>22.48</v>
      </c>
    </row>
    <row r="32" spans="1:17" ht="15" x14ac:dyDescent="0.25">
      <c r="A32" s="2">
        <v>2021</v>
      </c>
      <c r="B32" s="2" t="s">
        <v>387</v>
      </c>
      <c r="C32" s="3" t="s">
        <v>34</v>
      </c>
      <c r="D32" s="2" t="s">
        <v>728</v>
      </c>
      <c r="E32" s="2" t="s">
        <v>728</v>
      </c>
      <c r="F32" s="3" t="s">
        <v>34</v>
      </c>
      <c r="G32" s="3" t="s">
        <v>440</v>
      </c>
      <c r="H32" s="27">
        <f>INDEX(SW_DE_Original!$A$3:$K$329,MATCH(SupplementaryWeight_Line3.9!$F32,SW_DE_Original!$K$3:$K$329,0),3)</f>
        <v>9.33</v>
      </c>
      <c r="I32" s="27">
        <f>INDEX(SW_DE_Original!$A$3:$K$329,MATCH(SupplementaryWeight_Line3.9!$F32,SW_DE_Original!$K$3:$K$329,0),4)</f>
        <v>0</v>
      </c>
      <c r="J32" s="27">
        <f>INDEX(SW_DE_Original!$A$3:$K$329,MATCH(SupplementaryWeight_Line3.9!$F32,SW_DE_Original!$K$3:$K$329,0),5)</f>
        <v>0</v>
      </c>
      <c r="K32" s="27">
        <f>INDEX(SW_DE_Original!$A$3:$K$329,MATCH(SupplementaryWeight_Line3.9!$F32,SW_DE_Original!$K$3:$K$329,0),6)</f>
        <v>0</v>
      </c>
      <c r="L32" s="27">
        <f>INDEX(SW_DE_Original!$A$3:$K$329,MATCH(SupplementaryWeight_Line3.9!$F32,SW_DE_Original!$K$3:$K$329,0),7)</f>
        <v>0</v>
      </c>
      <c r="M32" s="27">
        <f>INDEX(SW_DE_Original!$A$3:$K$329,MATCH(SupplementaryWeight_Line3.9!$F32,SW_DE_Original!$K$3:$K$329,0),8)</f>
        <v>0</v>
      </c>
      <c r="N32" s="27">
        <f>INDEX(SW_DE_Original!$A$3:$K$329,MATCH(SupplementaryWeight_Line3.9!$F32,SW_DE_Original!$K$3:$K$329,0),9)</f>
        <v>0</v>
      </c>
      <c r="O32" s="27">
        <f t="shared" si="0"/>
        <v>9.33</v>
      </c>
      <c r="P32" s="54">
        <f>INDEX(OperationalSharingDetail!$C$4:$Q$330,MATCH(SupplementaryWeight_Line3.9!C32,OperationalSharingDetail!$C$4:$C$330,0),15)</f>
        <v>8</v>
      </c>
      <c r="Q32" s="27">
        <f t="shared" si="1"/>
        <v>17.329999999999998</v>
      </c>
    </row>
    <row r="33" spans="1:17" ht="15" x14ac:dyDescent="0.25">
      <c r="A33" s="2">
        <v>2021</v>
      </c>
      <c r="B33" s="2" t="s">
        <v>390</v>
      </c>
      <c r="C33" s="3" t="s">
        <v>35</v>
      </c>
      <c r="D33" s="2" t="s">
        <v>728</v>
      </c>
      <c r="E33" s="2" t="s">
        <v>728</v>
      </c>
      <c r="F33" s="3" t="s">
        <v>35</v>
      </c>
      <c r="G33" s="3" t="s">
        <v>441</v>
      </c>
      <c r="H33" s="27">
        <f>INDEX(SW_DE_Original!$A$3:$K$329,MATCH(SupplementaryWeight_Line3.9!$F33,SW_DE_Original!$K$3:$K$329,0),3)</f>
        <v>14.26</v>
      </c>
      <c r="I33" s="27">
        <f>INDEX(SW_DE_Original!$A$3:$K$329,MATCH(SupplementaryWeight_Line3.9!$F33,SW_DE_Original!$K$3:$K$329,0),4)</f>
        <v>0</v>
      </c>
      <c r="J33" s="27">
        <f>INDEX(SW_DE_Original!$A$3:$K$329,MATCH(SupplementaryWeight_Line3.9!$F33,SW_DE_Original!$K$3:$K$329,0),5)</f>
        <v>0</v>
      </c>
      <c r="K33" s="27">
        <f>INDEX(SW_DE_Original!$A$3:$K$329,MATCH(SupplementaryWeight_Line3.9!$F33,SW_DE_Original!$K$3:$K$329,0),6)</f>
        <v>0.2</v>
      </c>
      <c r="L33" s="27">
        <f>INDEX(SW_DE_Original!$A$3:$K$329,MATCH(SupplementaryWeight_Line3.9!$F33,SW_DE_Original!$K$3:$K$329,0),7)</f>
        <v>0</v>
      </c>
      <c r="M33" s="27">
        <f>INDEX(SW_DE_Original!$A$3:$K$329,MATCH(SupplementaryWeight_Line3.9!$F33,SW_DE_Original!$K$3:$K$329,0),8)</f>
        <v>0</v>
      </c>
      <c r="N33" s="27">
        <f>INDEX(SW_DE_Original!$A$3:$K$329,MATCH(SupplementaryWeight_Line3.9!$F33,SW_DE_Original!$K$3:$K$329,0),9)</f>
        <v>0</v>
      </c>
      <c r="O33" s="27">
        <f t="shared" si="0"/>
        <v>14.459999999999999</v>
      </c>
      <c r="P33" s="54">
        <f>INDEX(OperationalSharingDetail!$C$4:$Q$330,MATCH(SupplementaryWeight_Line3.9!C33,OperationalSharingDetail!$C$4:$C$330,0),15)</f>
        <v>3</v>
      </c>
      <c r="Q33" s="27">
        <f t="shared" si="1"/>
        <v>17.46</v>
      </c>
    </row>
    <row r="34" spans="1:17" ht="15" x14ac:dyDescent="0.25">
      <c r="A34" s="2">
        <v>2021</v>
      </c>
      <c r="B34" s="2" t="s">
        <v>381</v>
      </c>
      <c r="C34" s="3" t="s">
        <v>37</v>
      </c>
      <c r="D34" s="2" t="s">
        <v>728</v>
      </c>
      <c r="E34" s="2" t="s">
        <v>728</v>
      </c>
      <c r="F34" s="3" t="s">
        <v>37</v>
      </c>
      <c r="G34" s="3" t="s">
        <v>443</v>
      </c>
      <c r="H34" s="27">
        <f>INDEX(SW_DE_Original!$A$3:$K$329,MATCH(SupplementaryWeight_Line3.9!$F34,SW_DE_Original!$K$3:$K$329,0),3)</f>
        <v>10.11</v>
      </c>
      <c r="I34" s="27">
        <f>INDEX(SW_DE_Original!$A$3:$K$329,MATCH(SupplementaryWeight_Line3.9!$F34,SW_DE_Original!$K$3:$K$329,0),4)</f>
        <v>0</v>
      </c>
      <c r="J34" s="27">
        <f>INDEX(SW_DE_Original!$A$3:$K$329,MATCH(SupplementaryWeight_Line3.9!$F34,SW_DE_Original!$K$3:$K$329,0),5)</f>
        <v>0</v>
      </c>
      <c r="K34" s="27">
        <f>INDEX(SW_DE_Original!$A$3:$K$329,MATCH(SupplementaryWeight_Line3.9!$F34,SW_DE_Original!$K$3:$K$329,0),6)</f>
        <v>0.04</v>
      </c>
      <c r="L34" s="27">
        <f>INDEX(SW_DE_Original!$A$3:$K$329,MATCH(SupplementaryWeight_Line3.9!$F34,SW_DE_Original!$K$3:$K$329,0),7)</f>
        <v>0</v>
      </c>
      <c r="M34" s="27">
        <f>INDEX(SW_DE_Original!$A$3:$K$329,MATCH(SupplementaryWeight_Line3.9!$F34,SW_DE_Original!$K$3:$K$329,0),8)</f>
        <v>0</v>
      </c>
      <c r="N34" s="27">
        <f>INDEX(SW_DE_Original!$A$3:$K$329,MATCH(SupplementaryWeight_Line3.9!$F34,SW_DE_Original!$K$3:$K$329,0),9)</f>
        <v>0</v>
      </c>
      <c r="O34" s="27">
        <f t="shared" si="0"/>
        <v>10.149999999999999</v>
      </c>
      <c r="P34" s="54">
        <f>INDEX(OperationalSharingDetail!$C$4:$Q$330,MATCH(SupplementaryWeight_Line3.9!C34,OperationalSharingDetail!$C$4:$C$330,0),15)</f>
        <v>8</v>
      </c>
      <c r="Q34" s="27">
        <f t="shared" si="1"/>
        <v>18.149999999999999</v>
      </c>
    </row>
    <row r="35" spans="1:17" ht="15" x14ac:dyDescent="0.25">
      <c r="A35" s="2">
        <v>2021</v>
      </c>
      <c r="B35" s="2" t="s">
        <v>381</v>
      </c>
      <c r="C35" s="3" t="s">
        <v>38</v>
      </c>
      <c r="D35" s="2" t="s">
        <v>728</v>
      </c>
      <c r="E35" s="2" t="s">
        <v>728</v>
      </c>
      <c r="F35" s="3" t="s">
        <v>38</v>
      </c>
      <c r="G35" s="3" t="s">
        <v>444</v>
      </c>
      <c r="H35" s="27">
        <f>INDEX(SW_DE_Original!$A$3:$K$329,MATCH(SupplementaryWeight_Line3.9!$F35,SW_DE_Original!$K$3:$K$329,0),3)</f>
        <v>11.68</v>
      </c>
      <c r="I35" s="27">
        <f>INDEX(SW_DE_Original!$A$3:$K$329,MATCH(SupplementaryWeight_Line3.9!$F35,SW_DE_Original!$K$3:$K$329,0),4)</f>
        <v>0</v>
      </c>
      <c r="J35" s="27">
        <f>INDEX(SW_DE_Original!$A$3:$K$329,MATCH(SupplementaryWeight_Line3.9!$F35,SW_DE_Original!$K$3:$K$329,0),5)</f>
        <v>0</v>
      </c>
      <c r="K35" s="27">
        <f>INDEX(SW_DE_Original!$A$3:$K$329,MATCH(SupplementaryWeight_Line3.9!$F35,SW_DE_Original!$K$3:$K$329,0),6)</f>
        <v>0</v>
      </c>
      <c r="L35" s="27">
        <f>INDEX(SW_DE_Original!$A$3:$K$329,MATCH(SupplementaryWeight_Line3.9!$F35,SW_DE_Original!$K$3:$K$329,0),7)</f>
        <v>0</v>
      </c>
      <c r="M35" s="27">
        <f>INDEX(SW_DE_Original!$A$3:$K$329,MATCH(SupplementaryWeight_Line3.9!$F35,SW_DE_Original!$K$3:$K$329,0),8)</f>
        <v>0</v>
      </c>
      <c r="N35" s="27">
        <f>INDEX(SW_DE_Original!$A$3:$K$329,MATCH(SupplementaryWeight_Line3.9!$F35,SW_DE_Original!$K$3:$K$329,0),9)</f>
        <v>0</v>
      </c>
      <c r="O35" s="27">
        <f t="shared" si="0"/>
        <v>11.68</v>
      </c>
      <c r="P35" s="54">
        <f>INDEX(OperationalSharingDetail!$C$4:$Q$330,MATCH(SupplementaryWeight_Line3.9!C35,OperationalSharingDetail!$C$4:$C$330,0),15)</f>
        <v>5</v>
      </c>
      <c r="Q35" s="27">
        <f t="shared" si="1"/>
        <v>16.68</v>
      </c>
    </row>
    <row r="36" spans="1:17" ht="15" x14ac:dyDescent="0.25">
      <c r="A36" s="2">
        <v>2021</v>
      </c>
      <c r="B36" s="2" t="s">
        <v>384</v>
      </c>
      <c r="C36" s="3" t="s">
        <v>39</v>
      </c>
      <c r="D36" s="2" t="s">
        <v>728</v>
      </c>
      <c r="E36" s="2" t="s">
        <v>728</v>
      </c>
      <c r="F36" s="3" t="s">
        <v>39</v>
      </c>
      <c r="G36" s="3" t="s">
        <v>445</v>
      </c>
      <c r="H36" s="27">
        <f>INDEX(SW_DE_Original!$A$3:$K$329,MATCH(SupplementaryWeight_Line3.9!$F36,SW_DE_Original!$K$3:$K$329,0),3)</f>
        <v>3.77</v>
      </c>
      <c r="I36" s="27">
        <f>INDEX(SW_DE_Original!$A$3:$K$329,MATCH(SupplementaryWeight_Line3.9!$F36,SW_DE_Original!$K$3:$K$329,0),4)</f>
        <v>0</v>
      </c>
      <c r="J36" s="27">
        <f>INDEX(SW_DE_Original!$A$3:$K$329,MATCH(SupplementaryWeight_Line3.9!$F36,SW_DE_Original!$K$3:$K$329,0),5)</f>
        <v>0</v>
      </c>
      <c r="K36" s="27">
        <f>INDEX(SW_DE_Original!$A$3:$K$329,MATCH(SupplementaryWeight_Line3.9!$F36,SW_DE_Original!$K$3:$K$329,0),6)</f>
        <v>0</v>
      </c>
      <c r="L36" s="27">
        <f>INDEX(SW_DE_Original!$A$3:$K$329,MATCH(SupplementaryWeight_Line3.9!$F36,SW_DE_Original!$K$3:$K$329,0),7)</f>
        <v>0</v>
      </c>
      <c r="M36" s="27">
        <f>INDEX(SW_DE_Original!$A$3:$K$329,MATCH(SupplementaryWeight_Line3.9!$F36,SW_DE_Original!$K$3:$K$329,0),8)</f>
        <v>0</v>
      </c>
      <c r="N36" s="27">
        <f>INDEX(SW_DE_Original!$A$3:$K$329,MATCH(SupplementaryWeight_Line3.9!$F36,SW_DE_Original!$K$3:$K$329,0),9)</f>
        <v>0</v>
      </c>
      <c r="O36" s="27">
        <f t="shared" si="0"/>
        <v>3.77</v>
      </c>
      <c r="P36" s="54">
        <f>INDEX(OperationalSharingDetail!$C$4:$Q$330,MATCH(SupplementaryWeight_Line3.9!C36,OperationalSharingDetail!$C$4:$C$330,0),15)</f>
        <v>18</v>
      </c>
      <c r="Q36" s="27">
        <f t="shared" si="1"/>
        <v>21.77</v>
      </c>
    </row>
    <row r="37" spans="1:17" ht="15" x14ac:dyDescent="0.25">
      <c r="A37" s="2">
        <v>2021</v>
      </c>
      <c r="B37" s="2" t="s">
        <v>383</v>
      </c>
      <c r="C37" s="3" t="s">
        <v>97</v>
      </c>
      <c r="D37" s="2" t="s">
        <v>728</v>
      </c>
      <c r="E37" s="2" t="s">
        <v>728</v>
      </c>
      <c r="F37" s="3" t="s">
        <v>97</v>
      </c>
      <c r="G37" s="3" t="s">
        <v>497</v>
      </c>
      <c r="H37" s="27">
        <f>INDEX(SW_DE_Original!$A$3:$K$329,MATCH(SupplementaryWeight_Line3.9!$F37,SW_DE_Original!$K$3:$K$329,0),3)</f>
        <v>2.11</v>
      </c>
      <c r="I37" s="27">
        <f>INDEX(SW_DE_Original!$A$3:$K$329,MATCH(SupplementaryWeight_Line3.9!$F37,SW_DE_Original!$K$3:$K$329,0),4)</f>
        <v>0</v>
      </c>
      <c r="J37" s="27">
        <f>INDEX(SW_DE_Original!$A$3:$K$329,MATCH(SupplementaryWeight_Line3.9!$F37,SW_DE_Original!$K$3:$K$329,0),5)</f>
        <v>0</v>
      </c>
      <c r="K37" s="27">
        <f>INDEX(SW_DE_Original!$A$3:$K$329,MATCH(SupplementaryWeight_Line3.9!$F37,SW_DE_Original!$K$3:$K$329,0),6)</f>
        <v>0</v>
      </c>
      <c r="L37" s="27">
        <f>INDEX(SW_DE_Original!$A$3:$K$329,MATCH(SupplementaryWeight_Line3.9!$F37,SW_DE_Original!$K$3:$K$329,0),7)</f>
        <v>0</v>
      </c>
      <c r="M37" s="27">
        <f>INDEX(SW_DE_Original!$A$3:$K$329,MATCH(SupplementaryWeight_Line3.9!$F37,SW_DE_Original!$K$3:$K$329,0),8)</f>
        <v>0</v>
      </c>
      <c r="N37" s="27">
        <f>INDEX(SW_DE_Original!$A$3:$K$329,MATCH(SupplementaryWeight_Line3.9!$F37,SW_DE_Original!$K$3:$K$329,0),9)</f>
        <v>0</v>
      </c>
      <c r="O37" s="27">
        <f t="shared" si="0"/>
        <v>2.11</v>
      </c>
      <c r="P37" s="54">
        <f>INDEX(OperationalSharingDetail!$C$4:$Q$330,MATCH(SupplementaryWeight_Line3.9!C37,OperationalSharingDetail!$C$4:$C$330,0),15)</f>
        <v>21</v>
      </c>
      <c r="Q37" s="27">
        <f t="shared" si="1"/>
        <v>23.11</v>
      </c>
    </row>
    <row r="38" spans="1:17" ht="15" x14ac:dyDescent="0.25">
      <c r="A38" s="2">
        <v>2021</v>
      </c>
      <c r="B38" s="2" t="s">
        <v>382</v>
      </c>
      <c r="C38" s="3" t="s">
        <v>41</v>
      </c>
      <c r="D38" s="2" t="s">
        <v>728</v>
      </c>
      <c r="E38" s="2" t="s">
        <v>728</v>
      </c>
      <c r="F38" s="3" t="s">
        <v>41</v>
      </c>
      <c r="G38" s="3" t="s">
        <v>447</v>
      </c>
      <c r="H38" s="27">
        <f>INDEX(SW_DE_Original!$A$3:$K$329,MATCH(SupplementaryWeight_Line3.9!$F38,SW_DE_Original!$K$3:$K$329,0),3)</f>
        <v>3.65</v>
      </c>
      <c r="I38" s="27">
        <f>INDEX(SW_DE_Original!$A$3:$K$329,MATCH(SupplementaryWeight_Line3.9!$F38,SW_DE_Original!$K$3:$K$329,0),4)</f>
        <v>0</v>
      </c>
      <c r="J38" s="27">
        <f>INDEX(SW_DE_Original!$A$3:$K$329,MATCH(SupplementaryWeight_Line3.9!$F38,SW_DE_Original!$K$3:$K$329,0),5)</f>
        <v>0</v>
      </c>
      <c r="K38" s="27">
        <f>INDEX(SW_DE_Original!$A$3:$K$329,MATCH(SupplementaryWeight_Line3.9!$F38,SW_DE_Original!$K$3:$K$329,0),6)</f>
        <v>0</v>
      </c>
      <c r="L38" s="27">
        <f>INDEX(SW_DE_Original!$A$3:$K$329,MATCH(SupplementaryWeight_Line3.9!$F38,SW_DE_Original!$K$3:$K$329,0),7)</f>
        <v>0</v>
      </c>
      <c r="M38" s="27">
        <f>INDEX(SW_DE_Original!$A$3:$K$329,MATCH(SupplementaryWeight_Line3.9!$F38,SW_DE_Original!$K$3:$K$329,0),8)</f>
        <v>0</v>
      </c>
      <c r="N38" s="27">
        <f>INDEX(SW_DE_Original!$A$3:$K$329,MATCH(SupplementaryWeight_Line3.9!$F38,SW_DE_Original!$K$3:$K$329,0),9)</f>
        <v>0</v>
      </c>
      <c r="O38" s="27">
        <f t="shared" si="0"/>
        <v>3.65</v>
      </c>
      <c r="P38" s="54">
        <f>INDEX(OperationalSharingDetail!$C$4:$Q$330,MATCH(SupplementaryWeight_Line3.9!C38,OperationalSharingDetail!$C$4:$C$330,0),15)</f>
        <v>21</v>
      </c>
      <c r="Q38" s="27">
        <f t="shared" si="1"/>
        <v>24.65</v>
      </c>
    </row>
    <row r="39" spans="1:17" ht="15" x14ac:dyDescent="0.25">
      <c r="A39" s="2">
        <v>2021</v>
      </c>
      <c r="B39" s="2" t="s">
        <v>386</v>
      </c>
      <c r="C39" s="3" t="s">
        <v>43</v>
      </c>
      <c r="D39" s="2" t="s">
        <v>728</v>
      </c>
      <c r="E39" s="2" t="s">
        <v>728</v>
      </c>
      <c r="F39" s="3" t="s">
        <v>43</v>
      </c>
      <c r="G39" s="3" t="s">
        <v>449</v>
      </c>
      <c r="H39" s="27">
        <f>INDEX(SW_DE_Original!$A$3:$K$329,MATCH(SupplementaryWeight_Line3.9!$F39,SW_DE_Original!$K$3:$K$329,0),3)</f>
        <v>10.76</v>
      </c>
      <c r="I39" s="27">
        <f>INDEX(SW_DE_Original!$A$3:$K$329,MATCH(SupplementaryWeight_Line3.9!$F39,SW_DE_Original!$K$3:$K$329,0),4)</f>
        <v>0</v>
      </c>
      <c r="J39" s="27">
        <f>INDEX(SW_DE_Original!$A$3:$K$329,MATCH(SupplementaryWeight_Line3.9!$F39,SW_DE_Original!$K$3:$K$329,0),5)</f>
        <v>0</v>
      </c>
      <c r="K39" s="27">
        <f>INDEX(SW_DE_Original!$A$3:$K$329,MATCH(SupplementaryWeight_Line3.9!$F39,SW_DE_Original!$K$3:$K$329,0),6)</f>
        <v>0</v>
      </c>
      <c r="L39" s="27">
        <f>INDEX(SW_DE_Original!$A$3:$K$329,MATCH(SupplementaryWeight_Line3.9!$F39,SW_DE_Original!$K$3:$K$329,0),7)</f>
        <v>0</v>
      </c>
      <c r="M39" s="27">
        <f>INDEX(SW_DE_Original!$A$3:$K$329,MATCH(SupplementaryWeight_Line3.9!$F39,SW_DE_Original!$K$3:$K$329,0),8)</f>
        <v>0</v>
      </c>
      <c r="N39" s="27">
        <f>INDEX(SW_DE_Original!$A$3:$K$329,MATCH(SupplementaryWeight_Line3.9!$F39,SW_DE_Original!$K$3:$K$329,0),9)</f>
        <v>0</v>
      </c>
      <c r="O39" s="27">
        <f t="shared" si="0"/>
        <v>10.76</v>
      </c>
      <c r="P39" s="54">
        <f>INDEX(OperationalSharingDetail!$C$4:$Q$330,MATCH(SupplementaryWeight_Line3.9!C39,OperationalSharingDetail!$C$4:$C$330,0),15)</f>
        <v>0</v>
      </c>
      <c r="Q39" s="27">
        <f t="shared" si="1"/>
        <v>10.76</v>
      </c>
    </row>
    <row r="40" spans="1:17" ht="15" x14ac:dyDescent="0.25">
      <c r="A40" s="2">
        <v>2021</v>
      </c>
      <c r="B40" s="2" t="s">
        <v>382</v>
      </c>
      <c r="C40" s="3" t="s">
        <v>47</v>
      </c>
      <c r="D40" s="2" t="s">
        <v>728</v>
      </c>
      <c r="E40" s="2" t="s">
        <v>728</v>
      </c>
      <c r="F40" s="3" t="s">
        <v>47</v>
      </c>
      <c r="G40" s="3" t="s">
        <v>46</v>
      </c>
      <c r="H40" s="27">
        <f>INDEX(SW_DE_Original!$A$3:$K$329,MATCH(SupplementaryWeight_Line3.9!$F40,SW_DE_Original!$K$3:$K$329,0),3)</f>
        <v>3.04</v>
      </c>
      <c r="I40" s="27">
        <f>INDEX(SW_DE_Original!$A$3:$K$329,MATCH(SupplementaryWeight_Line3.9!$F40,SW_DE_Original!$K$3:$K$329,0),4)</f>
        <v>0</v>
      </c>
      <c r="J40" s="27">
        <f>INDEX(SW_DE_Original!$A$3:$K$329,MATCH(SupplementaryWeight_Line3.9!$F40,SW_DE_Original!$K$3:$K$329,0),5)</f>
        <v>0</v>
      </c>
      <c r="K40" s="27">
        <f>INDEX(SW_DE_Original!$A$3:$K$329,MATCH(SupplementaryWeight_Line3.9!$F40,SW_DE_Original!$K$3:$K$329,0),6)</f>
        <v>0</v>
      </c>
      <c r="L40" s="27">
        <f>INDEX(SW_DE_Original!$A$3:$K$329,MATCH(SupplementaryWeight_Line3.9!$F40,SW_DE_Original!$K$3:$K$329,0),7)</f>
        <v>3.36</v>
      </c>
      <c r="M40" s="27">
        <f>INDEX(SW_DE_Original!$A$3:$K$329,MATCH(SupplementaryWeight_Line3.9!$F40,SW_DE_Original!$K$3:$K$329,0),8)</f>
        <v>0</v>
      </c>
      <c r="N40" s="27">
        <f>INDEX(SW_DE_Original!$A$3:$K$329,MATCH(SupplementaryWeight_Line3.9!$F40,SW_DE_Original!$K$3:$K$329,0),9)</f>
        <v>0</v>
      </c>
      <c r="O40" s="27">
        <f t="shared" si="0"/>
        <v>6.4</v>
      </c>
      <c r="P40" s="54">
        <f>INDEX(OperationalSharingDetail!$C$4:$Q$330,MATCH(SupplementaryWeight_Line3.9!C40,OperationalSharingDetail!$C$4:$C$330,0),15)</f>
        <v>21</v>
      </c>
      <c r="Q40" s="27">
        <f t="shared" si="1"/>
        <v>27.4</v>
      </c>
    </row>
    <row r="41" spans="1:17" ht="15" x14ac:dyDescent="0.25">
      <c r="A41" s="2">
        <v>2021</v>
      </c>
      <c r="B41" s="2" t="s">
        <v>390</v>
      </c>
      <c r="C41" s="3" t="s">
        <v>48</v>
      </c>
      <c r="D41" s="2" t="s">
        <v>728</v>
      </c>
      <c r="E41" s="2" t="s">
        <v>728</v>
      </c>
      <c r="F41" s="3" t="s">
        <v>48</v>
      </c>
      <c r="G41" s="3" t="s">
        <v>450</v>
      </c>
      <c r="H41" s="27">
        <f>INDEX(SW_DE_Original!$A$3:$K$329,MATCH(SupplementaryWeight_Line3.9!$F41,SW_DE_Original!$K$3:$K$329,0),3)</f>
        <v>4.96</v>
      </c>
      <c r="I41" s="27">
        <f>INDEX(SW_DE_Original!$A$3:$K$329,MATCH(SupplementaryWeight_Line3.9!$F41,SW_DE_Original!$K$3:$K$329,0),4)</f>
        <v>0</v>
      </c>
      <c r="J41" s="27">
        <f>INDEX(SW_DE_Original!$A$3:$K$329,MATCH(SupplementaryWeight_Line3.9!$F41,SW_DE_Original!$K$3:$K$329,0),5)</f>
        <v>0</v>
      </c>
      <c r="K41" s="27">
        <f>INDEX(SW_DE_Original!$A$3:$K$329,MATCH(SupplementaryWeight_Line3.9!$F41,SW_DE_Original!$K$3:$K$329,0),6)</f>
        <v>0</v>
      </c>
      <c r="L41" s="27">
        <f>INDEX(SW_DE_Original!$A$3:$K$329,MATCH(SupplementaryWeight_Line3.9!$F41,SW_DE_Original!$K$3:$K$329,0),7)</f>
        <v>0</v>
      </c>
      <c r="M41" s="27">
        <f>INDEX(SW_DE_Original!$A$3:$K$329,MATCH(SupplementaryWeight_Line3.9!$F41,SW_DE_Original!$K$3:$K$329,0),8)</f>
        <v>0</v>
      </c>
      <c r="N41" s="27">
        <f>INDEX(SW_DE_Original!$A$3:$K$329,MATCH(SupplementaryWeight_Line3.9!$F41,SW_DE_Original!$K$3:$K$329,0),9)</f>
        <v>0</v>
      </c>
      <c r="O41" s="27">
        <f t="shared" si="0"/>
        <v>4.96</v>
      </c>
      <c r="P41" s="54">
        <f>INDEX(OperationalSharingDetail!$C$4:$Q$330,MATCH(SupplementaryWeight_Line3.9!C41,OperationalSharingDetail!$C$4:$C$330,0),15)</f>
        <v>13</v>
      </c>
      <c r="Q41" s="27">
        <f t="shared" si="1"/>
        <v>17.96</v>
      </c>
    </row>
    <row r="42" spans="1:17" ht="15" x14ac:dyDescent="0.25">
      <c r="A42" s="2">
        <v>2021</v>
      </c>
      <c r="B42" s="2" t="s">
        <v>383</v>
      </c>
      <c r="C42" s="3" t="s">
        <v>45</v>
      </c>
      <c r="D42" s="2" t="s">
        <v>728</v>
      </c>
      <c r="E42" s="2" t="s">
        <v>728</v>
      </c>
      <c r="F42" s="3" t="s">
        <v>45</v>
      </c>
      <c r="G42" s="3" t="s">
        <v>44</v>
      </c>
      <c r="H42" s="27">
        <f>INDEX(SW_DE_Original!$A$3:$K$329,MATCH(SupplementaryWeight_Line3.9!$F42,SW_DE_Original!$K$3:$K$329,0),3)</f>
        <v>3.01</v>
      </c>
      <c r="I42" s="27">
        <f>INDEX(SW_DE_Original!$A$3:$K$329,MATCH(SupplementaryWeight_Line3.9!$F42,SW_DE_Original!$K$3:$K$329,0),4)</f>
        <v>0</v>
      </c>
      <c r="J42" s="27">
        <f>INDEX(SW_DE_Original!$A$3:$K$329,MATCH(SupplementaryWeight_Line3.9!$F42,SW_DE_Original!$K$3:$K$329,0),5)</f>
        <v>0</v>
      </c>
      <c r="K42" s="27">
        <f>INDEX(SW_DE_Original!$A$3:$K$329,MATCH(SupplementaryWeight_Line3.9!$F42,SW_DE_Original!$K$3:$K$329,0),6)</f>
        <v>0</v>
      </c>
      <c r="L42" s="27">
        <f>INDEX(SW_DE_Original!$A$3:$K$329,MATCH(SupplementaryWeight_Line3.9!$F42,SW_DE_Original!$K$3:$K$329,0),7)</f>
        <v>0</v>
      </c>
      <c r="M42" s="27">
        <f>INDEX(SW_DE_Original!$A$3:$K$329,MATCH(SupplementaryWeight_Line3.9!$F42,SW_DE_Original!$K$3:$K$329,0),8)</f>
        <v>0</v>
      </c>
      <c r="N42" s="27">
        <f>INDEX(SW_DE_Original!$A$3:$K$329,MATCH(SupplementaryWeight_Line3.9!$F42,SW_DE_Original!$K$3:$K$329,0),9)</f>
        <v>0</v>
      </c>
      <c r="O42" s="27">
        <f t="shared" si="0"/>
        <v>3.01</v>
      </c>
      <c r="P42" s="54">
        <f>INDEX(OperationalSharingDetail!$C$4:$Q$330,MATCH(SupplementaryWeight_Line3.9!C42,OperationalSharingDetail!$C$4:$C$330,0),15)</f>
        <v>21</v>
      </c>
      <c r="Q42" s="27">
        <f t="shared" si="1"/>
        <v>24.009999999999998</v>
      </c>
    </row>
    <row r="43" spans="1:17" ht="15" x14ac:dyDescent="0.25">
      <c r="A43" s="2">
        <v>2021</v>
      </c>
      <c r="B43" s="2" t="s">
        <v>390</v>
      </c>
      <c r="C43" s="3" t="s">
        <v>49</v>
      </c>
      <c r="D43" s="2" t="s">
        <v>728</v>
      </c>
      <c r="E43" s="2" t="s">
        <v>728</v>
      </c>
      <c r="F43" s="3" t="s">
        <v>49</v>
      </c>
      <c r="G43" s="3" t="s">
        <v>451</v>
      </c>
      <c r="H43" s="27">
        <f>INDEX(SW_DE_Original!$A$3:$K$329,MATCH(SupplementaryWeight_Line3.9!$F43,SW_DE_Original!$K$3:$K$329,0),3)</f>
        <v>2.19</v>
      </c>
      <c r="I43" s="27">
        <f>INDEX(SW_DE_Original!$A$3:$K$329,MATCH(SupplementaryWeight_Line3.9!$F43,SW_DE_Original!$K$3:$K$329,0),4)</f>
        <v>0</v>
      </c>
      <c r="J43" s="27">
        <f>INDEX(SW_DE_Original!$A$3:$K$329,MATCH(SupplementaryWeight_Line3.9!$F43,SW_DE_Original!$K$3:$K$329,0),5)</f>
        <v>0</v>
      </c>
      <c r="K43" s="27">
        <f>INDEX(SW_DE_Original!$A$3:$K$329,MATCH(SupplementaryWeight_Line3.9!$F43,SW_DE_Original!$K$3:$K$329,0),6)</f>
        <v>0</v>
      </c>
      <c r="L43" s="27">
        <f>INDEX(SW_DE_Original!$A$3:$K$329,MATCH(SupplementaryWeight_Line3.9!$F43,SW_DE_Original!$K$3:$K$329,0),7)</f>
        <v>0</v>
      </c>
      <c r="M43" s="27">
        <f>INDEX(SW_DE_Original!$A$3:$K$329,MATCH(SupplementaryWeight_Line3.9!$F43,SW_DE_Original!$K$3:$K$329,0),8)</f>
        <v>0</v>
      </c>
      <c r="N43" s="27">
        <f>INDEX(SW_DE_Original!$A$3:$K$329,MATCH(SupplementaryWeight_Line3.9!$F43,SW_DE_Original!$K$3:$K$329,0),9)</f>
        <v>0</v>
      </c>
      <c r="O43" s="27">
        <f t="shared" si="0"/>
        <v>2.19</v>
      </c>
      <c r="P43" s="54">
        <f>INDEX(OperationalSharingDetail!$C$4:$Q$330,MATCH(SupplementaryWeight_Line3.9!C43,OperationalSharingDetail!$C$4:$C$330,0),15)</f>
        <v>6</v>
      </c>
      <c r="Q43" s="27">
        <f t="shared" si="1"/>
        <v>8.19</v>
      </c>
    </row>
    <row r="44" spans="1:17" ht="15" x14ac:dyDescent="0.25">
      <c r="A44" s="2">
        <v>2021</v>
      </c>
      <c r="B44" s="2" t="s">
        <v>386</v>
      </c>
      <c r="C44" s="3" t="s">
        <v>50</v>
      </c>
      <c r="D44" s="2" t="s">
        <v>728</v>
      </c>
      <c r="E44" s="2" t="s">
        <v>728</v>
      </c>
      <c r="F44" s="3" t="s">
        <v>50</v>
      </c>
      <c r="G44" s="3" t="s">
        <v>452</v>
      </c>
      <c r="H44" s="27">
        <f>INDEX(SW_DE_Original!$A$3:$K$329,MATCH(SupplementaryWeight_Line3.9!$F44,SW_DE_Original!$K$3:$K$329,0),3)</f>
        <v>5.86</v>
      </c>
      <c r="I44" s="27">
        <f>INDEX(SW_DE_Original!$A$3:$K$329,MATCH(SupplementaryWeight_Line3.9!$F44,SW_DE_Original!$K$3:$K$329,0),4)</f>
        <v>0</v>
      </c>
      <c r="J44" s="27">
        <f>INDEX(SW_DE_Original!$A$3:$K$329,MATCH(SupplementaryWeight_Line3.9!$F44,SW_DE_Original!$K$3:$K$329,0),5)</f>
        <v>0</v>
      </c>
      <c r="K44" s="27">
        <f>INDEX(SW_DE_Original!$A$3:$K$329,MATCH(SupplementaryWeight_Line3.9!$F44,SW_DE_Original!$K$3:$K$329,0),6)</f>
        <v>0</v>
      </c>
      <c r="L44" s="27">
        <f>INDEX(SW_DE_Original!$A$3:$K$329,MATCH(SupplementaryWeight_Line3.9!$F44,SW_DE_Original!$K$3:$K$329,0),7)</f>
        <v>0</v>
      </c>
      <c r="M44" s="27">
        <f>INDEX(SW_DE_Original!$A$3:$K$329,MATCH(SupplementaryWeight_Line3.9!$F44,SW_DE_Original!$K$3:$K$329,0),8)</f>
        <v>0</v>
      </c>
      <c r="N44" s="27">
        <f>INDEX(SW_DE_Original!$A$3:$K$329,MATCH(SupplementaryWeight_Line3.9!$F44,SW_DE_Original!$K$3:$K$329,0),9)</f>
        <v>0</v>
      </c>
      <c r="O44" s="27">
        <f t="shared" si="0"/>
        <v>5.86</v>
      </c>
      <c r="P44" s="54">
        <f>INDEX(OperationalSharingDetail!$C$4:$Q$330,MATCH(SupplementaryWeight_Line3.9!C44,OperationalSharingDetail!$C$4:$C$330,0),15)</f>
        <v>19</v>
      </c>
      <c r="Q44" s="27">
        <f t="shared" si="1"/>
        <v>24.86</v>
      </c>
    </row>
    <row r="45" spans="1:17" ht="15" x14ac:dyDescent="0.25">
      <c r="A45" s="2">
        <v>2021</v>
      </c>
      <c r="B45" s="2" t="s">
        <v>381</v>
      </c>
      <c r="C45" s="3" t="s">
        <v>51</v>
      </c>
      <c r="D45" s="2" t="s">
        <v>728</v>
      </c>
      <c r="E45" s="2" t="s">
        <v>728</v>
      </c>
      <c r="F45" s="3" t="s">
        <v>51</v>
      </c>
      <c r="G45" s="3" t="s">
        <v>453</v>
      </c>
      <c r="H45" s="27">
        <f>INDEX(SW_DE_Original!$A$3:$K$329,MATCH(SupplementaryWeight_Line3.9!$F45,SW_DE_Original!$K$3:$K$329,0),3)</f>
        <v>21.05</v>
      </c>
      <c r="I45" s="27">
        <f>INDEX(SW_DE_Original!$A$3:$K$329,MATCH(SupplementaryWeight_Line3.9!$F45,SW_DE_Original!$K$3:$K$329,0),4)</f>
        <v>0</v>
      </c>
      <c r="J45" s="27">
        <f>INDEX(SW_DE_Original!$A$3:$K$329,MATCH(SupplementaryWeight_Line3.9!$F45,SW_DE_Original!$K$3:$K$329,0),5)</f>
        <v>0</v>
      </c>
      <c r="K45" s="27">
        <f>INDEX(SW_DE_Original!$A$3:$K$329,MATCH(SupplementaryWeight_Line3.9!$F45,SW_DE_Original!$K$3:$K$329,0),6)</f>
        <v>0.26</v>
      </c>
      <c r="L45" s="27">
        <f>INDEX(SW_DE_Original!$A$3:$K$329,MATCH(SupplementaryWeight_Line3.9!$F45,SW_DE_Original!$K$3:$K$329,0),7)</f>
        <v>0</v>
      </c>
      <c r="M45" s="27">
        <f>INDEX(SW_DE_Original!$A$3:$K$329,MATCH(SupplementaryWeight_Line3.9!$F45,SW_DE_Original!$K$3:$K$329,0),8)</f>
        <v>0</v>
      </c>
      <c r="N45" s="27">
        <f>INDEX(SW_DE_Original!$A$3:$K$329,MATCH(SupplementaryWeight_Line3.9!$F45,SW_DE_Original!$K$3:$K$329,0),9)</f>
        <v>0</v>
      </c>
      <c r="O45" s="27">
        <f t="shared" si="0"/>
        <v>21.310000000000002</v>
      </c>
      <c r="P45" s="54">
        <f>INDEX(OperationalSharingDetail!$C$4:$Q$330,MATCH(SupplementaryWeight_Line3.9!C45,OperationalSharingDetail!$C$4:$C$330,0),15)</f>
        <v>3</v>
      </c>
      <c r="Q45" s="27">
        <f t="shared" si="1"/>
        <v>24.310000000000002</v>
      </c>
    </row>
    <row r="46" spans="1:17" ht="15" x14ac:dyDescent="0.25">
      <c r="A46" s="2">
        <v>2021</v>
      </c>
      <c r="B46" s="2" t="s">
        <v>381</v>
      </c>
      <c r="C46" s="3" t="s">
        <v>52</v>
      </c>
      <c r="D46" s="2" t="s">
        <v>728</v>
      </c>
      <c r="E46" s="2" t="s">
        <v>728</v>
      </c>
      <c r="F46" s="3" t="s">
        <v>52</v>
      </c>
      <c r="G46" s="3" t="s">
        <v>454</v>
      </c>
      <c r="H46" s="27">
        <f>INDEX(SW_DE_Original!$A$3:$K$329,MATCH(SupplementaryWeight_Line3.9!$F46,SW_DE_Original!$K$3:$K$329,0),3)</f>
        <v>12.23</v>
      </c>
      <c r="I46" s="27">
        <f>INDEX(SW_DE_Original!$A$3:$K$329,MATCH(SupplementaryWeight_Line3.9!$F46,SW_DE_Original!$K$3:$K$329,0),4)</f>
        <v>0</v>
      </c>
      <c r="J46" s="27">
        <f>INDEX(SW_DE_Original!$A$3:$K$329,MATCH(SupplementaryWeight_Line3.9!$F46,SW_DE_Original!$K$3:$K$329,0),5)</f>
        <v>0</v>
      </c>
      <c r="K46" s="27">
        <f>INDEX(SW_DE_Original!$A$3:$K$329,MATCH(SupplementaryWeight_Line3.9!$F46,SW_DE_Original!$K$3:$K$329,0),6)</f>
        <v>0</v>
      </c>
      <c r="L46" s="27">
        <f>INDEX(SW_DE_Original!$A$3:$K$329,MATCH(SupplementaryWeight_Line3.9!$F46,SW_DE_Original!$K$3:$K$329,0),7)</f>
        <v>0</v>
      </c>
      <c r="M46" s="27">
        <f>INDEX(SW_DE_Original!$A$3:$K$329,MATCH(SupplementaryWeight_Line3.9!$F46,SW_DE_Original!$K$3:$K$329,0),8)</f>
        <v>0</v>
      </c>
      <c r="N46" s="27">
        <f>INDEX(SW_DE_Original!$A$3:$K$329,MATCH(SupplementaryWeight_Line3.9!$F46,SW_DE_Original!$K$3:$K$329,0),9)</f>
        <v>0</v>
      </c>
      <c r="O46" s="27">
        <f t="shared" si="0"/>
        <v>12.23</v>
      </c>
      <c r="P46" s="54">
        <f>INDEX(OperationalSharingDetail!$C$4:$Q$330,MATCH(SupplementaryWeight_Line3.9!C46,OperationalSharingDetail!$C$4:$C$330,0),15)</f>
        <v>5</v>
      </c>
      <c r="Q46" s="27">
        <f t="shared" si="1"/>
        <v>17.23</v>
      </c>
    </row>
    <row r="47" spans="1:17" ht="15" x14ac:dyDescent="0.25">
      <c r="A47" s="2">
        <v>2021</v>
      </c>
      <c r="B47" s="2" t="s">
        <v>382</v>
      </c>
      <c r="C47" s="3" t="s">
        <v>53</v>
      </c>
      <c r="D47" s="2" t="s">
        <v>728</v>
      </c>
      <c r="E47" s="2" t="s">
        <v>728</v>
      </c>
      <c r="F47" s="3" t="s">
        <v>53</v>
      </c>
      <c r="G47" s="3" t="s">
        <v>455</v>
      </c>
      <c r="H47" s="27">
        <f>INDEX(SW_DE_Original!$A$3:$K$329,MATCH(SupplementaryWeight_Line3.9!$F47,SW_DE_Original!$K$3:$K$329,0),3)</f>
        <v>46.54</v>
      </c>
      <c r="I47" s="27">
        <f>INDEX(SW_DE_Original!$A$3:$K$329,MATCH(SupplementaryWeight_Line3.9!$F47,SW_DE_Original!$K$3:$K$329,0),4)</f>
        <v>0</v>
      </c>
      <c r="J47" s="27">
        <f>INDEX(SW_DE_Original!$A$3:$K$329,MATCH(SupplementaryWeight_Line3.9!$F47,SW_DE_Original!$K$3:$K$329,0),5)</f>
        <v>0</v>
      </c>
      <c r="K47" s="27">
        <f>INDEX(SW_DE_Original!$A$3:$K$329,MATCH(SupplementaryWeight_Line3.9!$F47,SW_DE_Original!$K$3:$K$329,0),6)</f>
        <v>0</v>
      </c>
      <c r="L47" s="27">
        <f>INDEX(SW_DE_Original!$A$3:$K$329,MATCH(SupplementaryWeight_Line3.9!$F47,SW_DE_Original!$K$3:$K$329,0),7)</f>
        <v>0</v>
      </c>
      <c r="M47" s="27">
        <f>INDEX(SW_DE_Original!$A$3:$K$329,MATCH(SupplementaryWeight_Line3.9!$F47,SW_DE_Original!$K$3:$K$329,0),8)</f>
        <v>0</v>
      </c>
      <c r="N47" s="27">
        <f>INDEX(SW_DE_Original!$A$3:$K$329,MATCH(SupplementaryWeight_Line3.9!$F47,SW_DE_Original!$K$3:$K$329,0),9)</f>
        <v>0</v>
      </c>
      <c r="O47" s="27">
        <f t="shared" si="0"/>
        <v>46.54</v>
      </c>
      <c r="P47" s="54">
        <f>INDEX(OperationalSharingDetail!$C$4:$Q$330,MATCH(SupplementaryWeight_Line3.9!C47,OperationalSharingDetail!$C$4:$C$330,0),15)</f>
        <v>0</v>
      </c>
      <c r="Q47" s="27">
        <f t="shared" si="1"/>
        <v>46.54</v>
      </c>
    </row>
    <row r="48" spans="1:17" ht="15" x14ac:dyDescent="0.25">
      <c r="A48" s="2">
        <v>2021</v>
      </c>
      <c r="B48" s="2" t="s">
        <v>387</v>
      </c>
      <c r="C48" s="3" t="s">
        <v>54</v>
      </c>
      <c r="D48" s="2" t="s">
        <v>728</v>
      </c>
      <c r="E48" s="2" t="s">
        <v>728</v>
      </c>
      <c r="F48" s="3" t="s">
        <v>54</v>
      </c>
      <c r="G48" s="3" t="s">
        <v>456</v>
      </c>
      <c r="H48" s="27">
        <f>INDEX(SW_DE_Original!$A$3:$K$329,MATCH(SupplementaryWeight_Line3.9!$F48,SW_DE_Original!$K$3:$K$329,0),3)</f>
        <v>23.83</v>
      </c>
      <c r="I48" s="27">
        <f>INDEX(SW_DE_Original!$A$3:$K$329,MATCH(SupplementaryWeight_Line3.9!$F48,SW_DE_Original!$K$3:$K$329,0),4)</f>
        <v>0</v>
      </c>
      <c r="J48" s="27">
        <f>INDEX(SW_DE_Original!$A$3:$K$329,MATCH(SupplementaryWeight_Line3.9!$F48,SW_DE_Original!$K$3:$K$329,0),5)</f>
        <v>0</v>
      </c>
      <c r="K48" s="27">
        <f>INDEX(SW_DE_Original!$A$3:$K$329,MATCH(SupplementaryWeight_Line3.9!$F48,SW_DE_Original!$K$3:$K$329,0),6)</f>
        <v>0</v>
      </c>
      <c r="L48" s="27">
        <f>INDEX(SW_DE_Original!$A$3:$K$329,MATCH(SupplementaryWeight_Line3.9!$F48,SW_DE_Original!$K$3:$K$329,0),7)</f>
        <v>0</v>
      </c>
      <c r="M48" s="27">
        <f>INDEX(SW_DE_Original!$A$3:$K$329,MATCH(SupplementaryWeight_Line3.9!$F48,SW_DE_Original!$K$3:$K$329,0),8)</f>
        <v>0</v>
      </c>
      <c r="N48" s="27">
        <f>INDEX(SW_DE_Original!$A$3:$K$329,MATCH(SupplementaryWeight_Line3.9!$F48,SW_DE_Original!$K$3:$K$329,0),9)</f>
        <v>0</v>
      </c>
      <c r="O48" s="27">
        <f t="shared" si="0"/>
        <v>23.83</v>
      </c>
      <c r="P48" s="54">
        <f>INDEX(OperationalSharingDetail!$C$4:$Q$330,MATCH(SupplementaryWeight_Line3.9!C48,OperationalSharingDetail!$C$4:$C$330,0),15)</f>
        <v>0</v>
      </c>
      <c r="Q48" s="27">
        <f t="shared" si="1"/>
        <v>23.83</v>
      </c>
    </row>
    <row r="49" spans="1:17" ht="15" x14ac:dyDescent="0.25">
      <c r="A49" s="2">
        <v>2021</v>
      </c>
      <c r="B49" s="2" t="s">
        <v>387</v>
      </c>
      <c r="C49" s="3" t="s">
        <v>55</v>
      </c>
      <c r="D49" s="2" t="s">
        <v>728</v>
      </c>
      <c r="E49" s="2" t="s">
        <v>728</v>
      </c>
      <c r="F49" s="3" t="s">
        <v>55</v>
      </c>
      <c r="G49" s="3" t="s">
        <v>457</v>
      </c>
      <c r="H49" s="27">
        <f>INDEX(SW_DE_Original!$A$3:$K$329,MATCH(SupplementaryWeight_Line3.9!$F49,SW_DE_Original!$K$3:$K$329,0),3)</f>
        <v>16.149999999999999</v>
      </c>
      <c r="I49" s="27">
        <f>INDEX(SW_DE_Original!$A$3:$K$329,MATCH(SupplementaryWeight_Line3.9!$F49,SW_DE_Original!$K$3:$K$329,0),4)</f>
        <v>0</v>
      </c>
      <c r="J49" s="27">
        <f>INDEX(SW_DE_Original!$A$3:$K$329,MATCH(SupplementaryWeight_Line3.9!$F49,SW_DE_Original!$K$3:$K$329,0),5)</f>
        <v>0</v>
      </c>
      <c r="K49" s="27">
        <f>INDEX(SW_DE_Original!$A$3:$K$329,MATCH(SupplementaryWeight_Line3.9!$F49,SW_DE_Original!$K$3:$K$329,0),6)</f>
        <v>0</v>
      </c>
      <c r="L49" s="27">
        <f>INDEX(SW_DE_Original!$A$3:$K$329,MATCH(SupplementaryWeight_Line3.9!$F49,SW_DE_Original!$K$3:$K$329,0),7)</f>
        <v>0</v>
      </c>
      <c r="M49" s="27">
        <f>INDEX(SW_DE_Original!$A$3:$K$329,MATCH(SupplementaryWeight_Line3.9!$F49,SW_DE_Original!$K$3:$K$329,0),8)</f>
        <v>0</v>
      </c>
      <c r="N49" s="27">
        <f>INDEX(SW_DE_Original!$A$3:$K$329,MATCH(SupplementaryWeight_Line3.9!$F49,SW_DE_Original!$K$3:$K$329,0),9)</f>
        <v>0</v>
      </c>
      <c r="O49" s="27">
        <f t="shared" si="0"/>
        <v>16.149999999999999</v>
      </c>
      <c r="P49" s="54">
        <f>INDEX(OperationalSharingDetail!$C$4:$Q$330,MATCH(SupplementaryWeight_Line3.9!C49,OperationalSharingDetail!$C$4:$C$330,0),15)</f>
        <v>21</v>
      </c>
      <c r="Q49" s="27">
        <f t="shared" si="1"/>
        <v>37.15</v>
      </c>
    </row>
    <row r="50" spans="1:17" ht="15" x14ac:dyDescent="0.25">
      <c r="A50" s="2">
        <v>2021</v>
      </c>
      <c r="B50" s="2" t="s">
        <v>386</v>
      </c>
      <c r="C50" s="3" t="s">
        <v>56</v>
      </c>
      <c r="D50" s="2" t="s">
        <v>728</v>
      </c>
      <c r="E50" s="2" t="s">
        <v>728</v>
      </c>
      <c r="F50" s="3" t="s">
        <v>56</v>
      </c>
      <c r="G50" s="3" t="s">
        <v>458</v>
      </c>
      <c r="H50" s="27">
        <f>INDEX(SW_DE_Original!$A$3:$K$329,MATCH(SupplementaryWeight_Line3.9!$F50,SW_DE_Original!$K$3:$K$329,0),3)</f>
        <v>13.01</v>
      </c>
      <c r="I50" s="27">
        <f>INDEX(SW_DE_Original!$A$3:$K$329,MATCH(SupplementaryWeight_Line3.9!$F50,SW_DE_Original!$K$3:$K$329,0),4)</f>
        <v>0</v>
      </c>
      <c r="J50" s="27">
        <f>INDEX(SW_DE_Original!$A$3:$K$329,MATCH(SupplementaryWeight_Line3.9!$F50,SW_DE_Original!$K$3:$K$329,0),5)</f>
        <v>0</v>
      </c>
      <c r="K50" s="27">
        <f>INDEX(SW_DE_Original!$A$3:$K$329,MATCH(SupplementaryWeight_Line3.9!$F50,SW_DE_Original!$K$3:$K$329,0),6)</f>
        <v>0</v>
      </c>
      <c r="L50" s="27">
        <f>INDEX(SW_DE_Original!$A$3:$K$329,MATCH(SupplementaryWeight_Line3.9!$F50,SW_DE_Original!$K$3:$K$329,0),7)</f>
        <v>0</v>
      </c>
      <c r="M50" s="27">
        <f>INDEX(SW_DE_Original!$A$3:$K$329,MATCH(SupplementaryWeight_Line3.9!$F50,SW_DE_Original!$K$3:$K$329,0),8)</f>
        <v>0</v>
      </c>
      <c r="N50" s="27">
        <f>INDEX(SW_DE_Original!$A$3:$K$329,MATCH(SupplementaryWeight_Line3.9!$F50,SW_DE_Original!$K$3:$K$329,0),9)</f>
        <v>0</v>
      </c>
      <c r="O50" s="27">
        <f t="shared" si="0"/>
        <v>13.01</v>
      </c>
      <c r="P50" s="54">
        <f>INDEX(OperationalSharingDetail!$C$4:$Q$330,MATCH(SupplementaryWeight_Line3.9!C50,OperationalSharingDetail!$C$4:$C$330,0),15)</f>
        <v>0</v>
      </c>
      <c r="Q50" s="27">
        <f t="shared" si="1"/>
        <v>13.01</v>
      </c>
    </row>
    <row r="51" spans="1:17" ht="15" x14ac:dyDescent="0.25">
      <c r="A51" s="2">
        <v>2021</v>
      </c>
      <c r="B51" s="2" t="s">
        <v>387</v>
      </c>
      <c r="C51" s="3" t="s">
        <v>60</v>
      </c>
      <c r="D51" s="2" t="s">
        <v>728</v>
      </c>
      <c r="E51" s="2" t="s">
        <v>728</v>
      </c>
      <c r="F51" s="3" t="s">
        <v>60</v>
      </c>
      <c r="G51" s="3" t="s">
        <v>462</v>
      </c>
      <c r="H51" s="27">
        <f>INDEX(SW_DE_Original!$A$3:$K$329,MATCH(SupplementaryWeight_Line3.9!$F51,SW_DE_Original!$K$3:$K$329,0),3)</f>
        <v>3.56</v>
      </c>
      <c r="I51" s="27">
        <f>INDEX(SW_DE_Original!$A$3:$K$329,MATCH(SupplementaryWeight_Line3.9!$F51,SW_DE_Original!$K$3:$K$329,0),4)</f>
        <v>0</v>
      </c>
      <c r="J51" s="27">
        <f>INDEX(SW_DE_Original!$A$3:$K$329,MATCH(SupplementaryWeight_Line3.9!$F51,SW_DE_Original!$K$3:$K$329,0),5)</f>
        <v>0</v>
      </c>
      <c r="K51" s="27">
        <f>INDEX(SW_DE_Original!$A$3:$K$329,MATCH(SupplementaryWeight_Line3.9!$F51,SW_DE_Original!$K$3:$K$329,0),6)</f>
        <v>0</v>
      </c>
      <c r="L51" s="27">
        <f>INDEX(SW_DE_Original!$A$3:$K$329,MATCH(SupplementaryWeight_Line3.9!$F51,SW_DE_Original!$K$3:$K$329,0),7)</f>
        <v>0.73</v>
      </c>
      <c r="M51" s="27">
        <f>INDEX(SW_DE_Original!$A$3:$K$329,MATCH(SupplementaryWeight_Line3.9!$F51,SW_DE_Original!$K$3:$K$329,0),8)</f>
        <v>0</v>
      </c>
      <c r="N51" s="27">
        <f>INDEX(SW_DE_Original!$A$3:$K$329,MATCH(SupplementaryWeight_Line3.9!$F51,SW_DE_Original!$K$3:$K$329,0),9)</f>
        <v>0</v>
      </c>
      <c r="O51" s="27">
        <f t="shared" si="0"/>
        <v>4.29</v>
      </c>
      <c r="P51" s="54">
        <f>INDEX(OperationalSharingDetail!$C$4:$Q$330,MATCH(SupplementaryWeight_Line3.9!C51,OperationalSharingDetail!$C$4:$C$330,0),15)</f>
        <v>21</v>
      </c>
      <c r="Q51" s="27">
        <f t="shared" si="1"/>
        <v>25.29</v>
      </c>
    </row>
    <row r="52" spans="1:17" ht="15" x14ac:dyDescent="0.25">
      <c r="A52" s="2">
        <v>2021</v>
      </c>
      <c r="B52" s="2" t="s">
        <v>389</v>
      </c>
      <c r="C52" s="3" t="s">
        <v>58</v>
      </c>
      <c r="D52" s="2" t="s">
        <v>728</v>
      </c>
      <c r="E52" s="2" t="s">
        <v>728</v>
      </c>
      <c r="F52" s="3" t="s">
        <v>58</v>
      </c>
      <c r="G52" s="3" t="s">
        <v>731</v>
      </c>
      <c r="H52" s="27">
        <f>INDEX(SW_DE_Original!$A$3:$K$329,MATCH(SupplementaryWeight_Line3.9!$F52,SW_DE_Original!$K$3:$K$329,0),3)</f>
        <v>0.87</v>
      </c>
      <c r="I52" s="27">
        <f>INDEX(SW_DE_Original!$A$3:$K$329,MATCH(SupplementaryWeight_Line3.9!$F52,SW_DE_Original!$K$3:$K$329,0),4)</f>
        <v>0.01</v>
      </c>
      <c r="J52" s="27">
        <f>INDEX(SW_DE_Original!$A$3:$K$329,MATCH(SupplementaryWeight_Line3.9!$F52,SW_DE_Original!$K$3:$K$329,0),5)</f>
        <v>0</v>
      </c>
      <c r="K52" s="27">
        <f>INDEX(SW_DE_Original!$A$3:$K$329,MATCH(SupplementaryWeight_Line3.9!$F52,SW_DE_Original!$K$3:$K$329,0),6)</f>
        <v>0</v>
      </c>
      <c r="L52" s="27">
        <f>INDEX(SW_DE_Original!$A$3:$K$329,MATCH(SupplementaryWeight_Line3.9!$F52,SW_DE_Original!$K$3:$K$329,0),7)</f>
        <v>0</v>
      </c>
      <c r="M52" s="27">
        <f>INDEX(SW_DE_Original!$A$3:$K$329,MATCH(SupplementaryWeight_Line3.9!$F52,SW_DE_Original!$K$3:$K$329,0),8)</f>
        <v>0</v>
      </c>
      <c r="N52" s="27">
        <f>INDEX(SW_DE_Original!$A$3:$K$329,MATCH(SupplementaryWeight_Line3.9!$F52,SW_DE_Original!$K$3:$K$329,0),9)</f>
        <v>0</v>
      </c>
      <c r="O52" s="27">
        <f t="shared" si="0"/>
        <v>0.88</v>
      </c>
      <c r="P52" s="54">
        <f>INDEX(OperationalSharingDetail!$C$4:$Q$330,MATCH(SupplementaryWeight_Line3.9!C52,OperationalSharingDetail!$C$4:$C$330,0),15)</f>
        <v>21</v>
      </c>
      <c r="Q52" s="27">
        <f t="shared" si="1"/>
        <v>21.88</v>
      </c>
    </row>
    <row r="53" spans="1:17" ht="15" x14ac:dyDescent="0.25">
      <c r="A53" s="2">
        <v>2021</v>
      </c>
      <c r="B53" s="2" t="s">
        <v>390</v>
      </c>
      <c r="C53" s="3" t="s">
        <v>59</v>
      </c>
      <c r="D53" s="2" t="s">
        <v>728</v>
      </c>
      <c r="E53" s="2" t="s">
        <v>728</v>
      </c>
      <c r="F53" s="3" t="s">
        <v>59</v>
      </c>
      <c r="G53" s="3" t="s">
        <v>732</v>
      </c>
      <c r="H53" s="27">
        <f>INDEX(SW_DE_Original!$A$3:$K$329,MATCH(SupplementaryWeight_Line3.9!$F53,SW_DE_Original!$K$3:$K$329,0),3)</f>
        <v>16.27</v>
      </c>
      <c r="I53" s="27">
        <f>INDEX(SW_DE_Original!$A$3:$K$329,MATCH(SupplementaryWeight_Line3.9!$F53,SW_DE_Original!$K$3:$K$329,0),4)</f>
        <v>0</v>
      </c>
      <c r="J53" s="27">
        <f>INDEX(SW_DE_Original!$A$3:$K$329,MATCH(SupplementaryWeight_Line3.9!$F53,SW_DE_Original!$K$3:$K$329,0),5)</f>
        <v>0</v>
      </c>
      <c r="K53" s="27">
        <f>INDEX(SW_DE_Original!$A$3:$K$329,MATCH(SupplementaryWeight_Line3.9!$F53,SW_DE_Original!$K$3:$K$329,0),6)</f>
        <v>0</v>
      </c>
      <c r="L53" s="27">
        <f>INDEX(SW_DE_Original!$A$3:$K$329,MATCH(SupplementaryWeight_Line3.9!$F53,SW_DE_Original!$K$3:$K$329,0),7)</f>
        <v>0</v>
      </c>
      <c r="M53" s="27">
        <f>INDEX(SW_DE_Original!$A$3:$K$329,MATCH(SupplementaryWeight_Line3.9!$F53,SW_DE_Original!$K$3:$K$329,0),8)</f>
        <v>0</v>
      </c>
      <c r="N53" s="27">
        <f>INDEX(SW_DE_Original!$A$3:$K$329,MATCH(SupplementaryWeight_Line3.9!$F53,SW_DE_Original!$K$3:$K$329,0),9)</f>
        <v>0</v>
      </c>
      <c r="O53" s="27">
        <f t="shared" si="0"/>
        <v>16.27</v>
      </c>
      <c r="P53" s="54">
        <f>INDEX(OperationalSharingDetail!$C$4:$Q$330,MATCH(SupplementaryWeight_Line3.9!C53,OperationalSharingDetail!$C$4:$C$330,0),15)</f>
        <v>0</v>
      </c>
      <c r="Q53" s="27">
        <f t="shared" si="1"/>
        <v>16.27</v>
      </c>
    </row>
    <row r="54" spans="1:17" ht="15" x14ac:dyDescent="0.25">
      <c r="A54" s="2">
        <v>2021</v>
      </c>
      <c r="B54" s="2" t="s">
        <v>383</v>
      </c>
      <c r="C54" s="3" t="s">
        <v>61</v>
      </c>
      <c r="D54" s="2" t="s">
        <v>728</v>
      </c>
      <c r="E54" s="2" t="s">
        <v>728</v>
      </c>
      <c r="F54" s="3" t="s">
        <v>61</v>
      </c>
      <c r="G54" s="3" t="s">
        <v>463</v>
      </c>
      <c r="H54" s="27">
        <f>INDEX(SW_DE_Original!$A$3:$K$329,MATCH(SupplementaryWeight_Line3.9!$F54,SW_DE_Original!$K$3:$K$329,0),3)</f>
        <v>6.41</v>
      </c>
      <c r="I54" s="27">
        <f>INDEX(SW_DE_Original!$A$3:$K$329,MATCH(SupplementaryWeight_Line3.9!$F54,SW_DE_Original!$K$3:$K$329,0),4)</f>
        <v>0</v>
      </c>
      <c r="J54" s="27">
        <f>INDEX(SW_DE_Original!$A$3:$K$329,MATCH(SupplementaryWeight_Line3.9!$F54,SW_DE_Original!$K$3:$K$329,0),5)</f>
        <v>0</v>
      </c>
      <c r="K54" s="27">
        <f>INDEX(SW_DE_Original!$A$3:$K$329,MATCH(SupplementaryWeight_Line3.9!$F54,SW_DE_Original!$K$3:$K$329,0),6)</f>
        <v>0</v>
      </c>
      <c r="L54" s="27">
        <f>INDEX(SW_DE_Original!$A$3:$K$329,MATCH(SupplementaryWeight_Line3.9!$F54,SW_DE_Original!$K$3:$K$329,0),7)</f>
        <v>0</v>
      </c>
      <c r="M54" s="27">
        <f>INDEX(SW_DE_Original!$A$3:$K$329,MATCH(SupplementaryWeight_Line3.9!$F54,SW_DE_Original!$K$3:$K$329,0),8)</f>
        <v>0</v>
      </c>
      <c r="N54" s="27">
        <f>INDEX(SW_DE_Original!$A$3:$K$329,MATCH(SupplementaryWeight_Line3.9!$F54,SW_DE_Original!$K$3:$K$329,0),9)</f>
        <v>0</v>
      </c>
      <c r="O54" s="27">
        <f t="shared" si="0"/>
        <v>6.41</v>
      </c>
      <c r="P54" s="54">
        <f>INDEX(OperationalSharingDetail!$C$4:$Q$330,MATCH(SupplementaryWeight_Line3.9!C54,OperationalSharingDetail!$C$4:$C$330,0),15)</f>
        <v>18</v>
      </c>
      <c r="Q54" s="27">
        <f t="shared" si="1"/>
        <v>24.41</v>
      </c>
    </row>
    <row r="55" spans="1:17" ht="15" x14ac:dyDescent="0.25">
      <c r="A55" s="2">
        <v>2021</v>
      </c>
      <c r="B55" s="2" t="s">
        <v>386</v>
      </c>
      <c r="C55" s="3" t="s">
        <v>57</v>
      </c>
      <c r="D55" s="2" t="s">
        <v>728</v>
      </c>
      <c r="E55" s="2" t="s">
        <v>728</v>
      </c>
      <c r="F55" s="3" t="s">
        <v>57</v>
      </c>
      <c r="G55" s="3" t="s">
        <v>459</v>
      </c>
      <c r="H55" s="27">
        <f>INDEX(SW_DE_Original!$A$3:$K$329,MATCH(SupplementaryWeight_Line3.9!$F55,SW_DE_Original!$K$3:$K$329,0),3)</f>
        <v>3.92</v>
      </c>
      <c r="I55" s="27">
        <f>INDEX(SW_DE_Original!$A$3:$K$329,MATCH(SupplementaryWeight_Line3.9!$F55,SW_DE_Original!$K$3:$K$329,0),4)</f>
        <v>0</v>
      </c>
      <c r="J55" s="27">
        <f>INDEX(SW_DE_Original!$A$3:$K$329,MATCH(SupplementaryWeight_Line3.9!$F55,SW_DE_Original!$K$3:$K$329,0),5)</f>
        <v>0</v>
      </c>
      <c r="K55" s="27">
        <f>INDEX(SW_DE_Original!$A$3:$K$329,MATCH(SupplementaryWeight_Line3.9!$F55,SW_DE_Original!$K$3:$K$329,0),6)</f>
        <v>0</v>
      </c>
      <c r="L55" s="27">
        <f>INDEX(SW_DE_Original!$A$3:$K$329,MATCH(SupplementaryWeight_Line3.9!$F55,SW_DE_Original!$K$3:$K$329,0),7)</f>
        <v>0</v>
      </c>
      <c r="M55" s="27">
        <f>INDEX(SW_DE_Original!$A$3:$K$329,MATCH(SupplementaryWeight_Line3.9!$F55,SW_DE_Original!$K$3:$K$329,0),8)</f>
        <v>0</v>
      </c>
      <c r="N55" s="27">
        <f>INDEX(SW_DE_Original!$A$3:$K$329,MATCH(SupplementaryWeight_Line3.9!$F55,SW_DE_Original!$K$3:$K$329,0),9)</f>
        <v>0</v>
      </c>
      <c r="O55" s="27">
        <f t="shared" si="0"/>
        <v>3.92</v>
      </c>
      <c r="P55" s="54">
        <f>INDEX(OperationalSharingDetail!$C$4:$Q$330,MATCH(SupplementaryWeight_Line3.9!C55,OperationalSharingDetail!$C$4:$C$330,0),15)</f>
        <v>3</v>
      </c>
      <c r="Q55" s="27">
        <f t="shared" si="1"/>
        <v>6.92</v>
      </c>
    </row>
    <row r="56" spans="1:17" ht="15" x14ac:dyDescent="0.25">
      <c r="A56" s="2">
        <v>2021</v>
      </c>
      <c r="B56" s="2" t="s">
        <v>384</v>
      </c>
      <c r="C56" s="3" t="s">
        <v>62</v>
      </c>
      <c r="D56" s="2" t="s">
        <v>728</v>
      </c>
      <c r="E56" s="2" t="s">
        <v>728</v>
      </c>
      <c r="F56" s="3" t="s">
        <v>62</v>
      </c>
      <c r="G56" s="3" t="s">
        <v>464</v>
      </c>
      <c r="H56" s="27">
        <f>INDEX(SW_DE_Original!$A$3:$K$329,MATCH(SupplementaryWeight_Line3.9!$F56,SW_DE_Original!$K$3:$K$329,0),3)</f>
        <v>3.74</v>
      </c>
      <c r="I56" s="27">
        <f>INDEX(SW_DE_Original!$A$3:$K$329,MATCH(SupplementaryWeight_Line3.9!$F56,SW_DE_Original!$K$3:$K$329,0),4)</f>
        <v>0</v>
      </c>
      <c r="J56" s="27">
        <f>INDEX(SW_DE_Original!$A$3:$K$329,MATCH(SupplementaryWeight_Line3.9!$F56,SW_DE_Original!$K$3:$K$329,0),5)</f>
        <v>0</v>
      </c>
      <c r="K56" s="27">
        <f>INDEX(SW_DE_Original!$A$3:$K$329,MATCH(SupplementaryWeight_Line3.9!$F56,SW_DE_Original!$K$3:$K$329,0),6)</f>
        <v>0</v>
      </c>
      <c r="L56" s="27">
        <f>INDEX(SW_DE_Original!$A$3:$K$329,MATCH(SupplementaryWeight_Line3.9!$F56,SW_DE_Original!$K$3:$K$329,0),7)</f>
        <v>0</v>
      </c>
      <c r="M56" s="27">
        <f>INDEX(SW_DE_Original!$A$3:$K$329,MATCH(SupplementaryWeight_Line3.9!$F56,SW_DE_Original!$K$3:$K$329,0),8)</f>
        <v>0</v>
      </c>
      <c r="N56" s="27">
        <f>INDEX(SW_DE_Original!$A$3:$K$329,MATCH(SupplementaryWeight_Line3.9!$F56,SW_DE_Original!$K$3:$K$329,0),9)</f>
        <v>0</v>
      </c>
      <c r="O56" s="27">
        <f t="shared" si="0"/>
        <v>3.74</v>
      </c>
      <c r="P56" s="54">
        <f>INDEX(OperationalSharingDetail!$C$4:$Q$330,MATCH(SupplementaryWeight_Line3.9!C56,OperationalSharingDetail!$C$4:$C$330,0),15)</f>
        <v>5</v>
      </c>
      <c r="Q56" s="27">
        <f t="shared" si="1"/>
        <v>8.74</v>
      </c>
    </row>
    <row r="57" spans="1:17" ht="15" x14ac:dyDescent="0.25">
      <c r="A57" s="2">
        <v>2021</v>
      </c>
      <c r="B57" s="2" t="s">
        <v>382</v>
      </c>
      <c r="C57" s="3" t="s">
        <v>213</v>
      </c>
      <c r="D57" s="2" t="s">
        <v>728</v>
      </c>
      <c r="E57" s="2" t="s">
        <v>728</v>
      </c>
      <c r="F57" s="3" t="s">
        <v>213</v>
      </c>
      <c r="G57" s="3" t="s">
        <v>610</v>
      </c>
      <c r="H57" s="27">
        <f>INDEX(SW_DE_Original!$A$3:$K$329,MATCH(SupplementaryWeight_Line3.9!$F57,SW_DE_Original!$K$3:$K$329,0),3)</f>
        <v>2.13</v>
      </c>
      <c r="I57" s="27">
        <f>INDEX(SW_DE_Original!$A$3:$K$329,MATCH(SupplementaryWeight_Line3.9!$F57,SW_DE_Original!$K$3:$K$329,0),4)</f>
        <v>0</v>
      </c>
      <c r="J57" s="27">
        <f>INDEX(SW_DE_Original!$A$3:$K$329,MATCH(SupplementaryWeight_Line3.9!$F57,SW_DE_Original!$K$3:$K$329,0),5)</f>
        <v>0</v>
      </c>
      <c r="K57" s="27">
        <f>INDEX(SW_DE_Original!$A$3:$K$329,MATCH(SupplementaryWeight_Line3.9!$F57,SW_DE_Original!$K$3:$K$329,0),6)</f>
        <v>0</v>
      </c>
      <c r="L57" s="27">
        <f>INDEX(SW_DE_Original!$A$3:$K$329,MATCH(SupplementaryWeight_Line3.9!$F57,SW_DE_Original!$K$3:$K$329,0),7)</f>
        <v>0.68</v>
      </c>
      <c r="M57" s="27">
        <f>INDEX(SW_DE_Original!$A$3:$K$329,MATCH(SupplementaryWeight_Line3.9!$F57,SW_DE_Original!$K$3:$K$329,0),8)</f>
        <v>0</v>
      </c>
      <c r="N57" s="27">
        <f>INDEX(SW_DE_Original!$A$3:$K$329,MATCH(SupplementaryWeight_Line3.9!$F57,SW_DE_Original!$K$3:$K$329,0),9)</f>
        <v>0</v>
      </c>
      <c r="O57" s="27">
        <f t="shared" si="0"/>
        <v>2.81</v>
      </c>
      <c r="P57" s="54">
        <f>INDEX(OperationalSharingDetail!$C$4:$Q$330,MATCH(SupplementaryWeight_Line3.9!C57,OperationalSharingDetail!$C$4:$C$330,0),15)</f>
        <v>8</v>
      </c>
      <c r="Q57" s="27">
        <f t="shared" si="1"/>
        <v>10.81</v>
      </c>
    </row>
    <row r="58" spans="1:17" ht="15" x14ac:dyDescent="0.25">
      <c r="A58" s="2">
        <v>2021</v>
      </c>
      <c r="B58" s="2" t="s">
        <v>386</v>
      </c>
      <c r="C58" s="3" t="s">
        <v>63</v>
      </c>
      <c r="D58" s="2" t="s">
        <v>728</v>
      </c>
      <c r="E58" s="2" t="s">
        <v>728</v>
      </c>
      <c r="F58" s="3" t="s">
        <v>63</v>
      </c>
      <c r="G58" s="3" t="s">
        <v>465</v>
      </c>
      <c r="H58" s="27">
        <f>INDEX(SW_DE_Original!$A$3:$K$329,MATCH(SupplementaryWeight_Line3.9!$F58,SW_DE_Original!$K$3:$K$329,0),3)</f>
        <v>10.06</v>
      </c>
      <c r="I58" s="27">
        <f>INDEX(SW_DE_Original!$A$3:$K$329,MATCH(SupplementaryWeight_Line3.9!$F58,SW_DE_Original!$K$3:$K$329,0),4)</f>
        <v>0</v>
      </c>
      <c r="J58" s="27">
        <f>INDEX(SW_DE_Original!$A$3:$K$329,MATCH(SupplementaryWeight_Line3.9!$F58,SW_DE_Original!$K$3:$K$329,0),5)</f>
        <v>0</v>
      </c>
      <c r="K58" s="27">
        <f>INDEX(SW_DE_Original!$A$3:$K$329,MATCH(SupplementaryWeight_Line3.9!$F58,SW_DE_Original!$K$3:$K$329,0),6)</f>
        <v>0</v>
      </c>
      <c r="L58" s="27">
        <f>INDEX(SW_DE_Original!$A$3:$K$329,MATCH(SupplementaryWeight_Line3.9!$F58,SW_DE_Original!$K$3:$K$329,0),7)</f>
        <v>0</v>
      </c>
      <c r="M58" s="27">
        <f>INDEX(SW_DE_Original!$A$3:$K$329,MATCH(SupplementaryWeight_Line3.9!$F58,SW_DE_Original!$K$3:$K$329,0),8)</f>
        <v>0</v>
      </c>
      <c r="N58" s="27">
        <f>INDEX(SW_DE_Original!$A$3:$K$329,MATCH(SupplementaryWeight_Line3.9!$F58,SW_DE_Original!$K$3:$K$329,0),9)</f>
        <v>0</v>
      </c>
      <c r="O58" s="27">
        <f t="shared" si="0"/>
        <v>10.06</v>
      </c>
      <c r="P58" s="54">
        <f>INDEX(OperationalSharingDetail!$C$4:$Q$330,MATCH(SupplementaryWeight_Line3.9!C58,OperationalSharingDetail!$C$4:$C$330,0),15)</f>
        <v>0</v>
      </c>
      <c r="Q58" s="27">
        <f t="shared" si="1"/>
        <v>10.06</v>
      </c>
    </row>
    <row r="59" spans="1:17" ht="15" x14ac:dyDescent="0.25">
      <c r="A59" s="2">
        <v>2021</v>
      </c>
      <c r="B59" s="2" t="s">
        <v>382</v>
      </c>
      <c r="C59" s="3" t="s">
        <v>64</v>
      </c>
      <c r="D59" s="2" t="s">
        <v>728</v>
      </c>
      <c r="E59" s="2" t="s">
        <v>728</v>
      </c>
      <c r="F59" s="3" t="s">
        <v>64</v>
      </c>
      <c r="G59" s="3" t="s">
        <v>466</v>
      </c>
      <c r="H59" s="27">
        <f>INDEX(SW_DE_Original!$A$3:$K$329,MATCH(SupplementaryWeight_Line3.9!$F59,SW_DE_Original!$K$3:$K$329,0),3)</f>
        <v>6.87</v>
      </c>
      <c r="I59" s="27">
        <f>INDEX(SW_DE_Original!$A$3:$K$329,MATCH(SupplementaryWeight_Line3.9!$F59,SW_DE_Original!$K$3:$K$329,0),4)</f>
        <v>0</v>
      </c>
      <c r="J59" s="27">
        <f>INDEX(SW_DE_Original!$A$3:$K$329,MATCH(SupplementaryWeight_Line3.9!$F59,SW_DE_Original!$K$3:$K$329,0),5)</f>
        <v>0</v>
      </c>
      <c r="K59" s="27">
        <f>INDEX(SW_DE_Original!$A$3:$K$329,MATCH(SupplementaryWeight_Line3.9!$F59,SW_DE_Original!$K$3:$K$329,0),6)</f>
        <v>0</v>
      </c>
      <c r="L59" s="27">
        <f>INDEX(SW_DE_Original!$A$3:$K$329,MATCH(SupplementaryWeight_Line3.9!$F59,SW_DE_Original!$K$3:$K$329,0),7)</f>
        <v>0</v>
      </c>
      <c r="M59" s="27">
        <f>INDEX(SW_DE_Original!$A$3:$K$329,MATCH(SupplementaryWeight_Line3.9!$F59,SW_DE_Original!$K$3:$K$329,0),8)</f>
        <v>0</v>
      </c>
      <c r="N59" s="27">
        <f>INDEX(SW_DE_Original!$A$3:$K$329,MATCH(SupplementaryWeight_Line3.9!$F59,SW_DE_Original!$K$3:$K$329,0),9)</f>
        <v>0</v>
      </c>
      <c r="O59" s="27">
        <f t="shared" si="0"/>
        <v>6.87</v>
      </c>
      <c r="P59" s="54">
        <f>INDEX(OperationalSharingDetail!$C$4:$Q$330,MATCH(SupplementaryWeight_Line3.9!C59,OperationalSharingDetail!$C$4:$C$330,0),15)</f>
        <v>3</v>
      </c>
      <c r="Q59" s="27">
        <f t="shared" si="1"/>
        <v>9.870000000000001</v>
      </c>
    </row>
    <row r="60" spans="1:17" ht="15" x14ac:dyDescent="0.25">
      <c r="A60" s="2">
        <v>2021</v>
      </c>
      <c r="B60" s="2" t="s">
        <v>384</v>
      </c>
      <c r="C60" s="3" t="s">
        <v>65</v>
      </c>
      <c r="D60" s="2" t="s">
        <v>728</v>
      </c>
      <c r="E60" s="2" t="s">
        <v>728</v>
      </c>
      <c r="F60" s="3" t="s">
        <v>65</v>
      </c>
      <c r="G60" s="3" t="s">
        <v>467</v>
      </c>
      <c r="H60" s="27">
        <f>INDEX(SW_DE_Original!$A$3:$K$329,MATCH(SupplementaryWeight_Line3.9!$F60,SW_DE_Original!$K$3:$K$329,0),3)</f>
        <v>0.89</v>
      </c>
      <c r="I60" s="27">
        <f>INDEX(SW_DE_Original!$A$3:$K$329,MATCH(SupplementaryWeight_Line3.9!$F60,SW_DE_Original!$K$3:$K$329,0),4)</f>
        <v>0</v>
      </c>
      <c r="J60" s="27">
        <f>INDEX(SW_DE_Original!$A$3:$K$329,MATCH(SupplementaryWeight_Line3.9!$F60,SW_DE_Original!$K$3:$K$329,0),5)</f>
        <v>0</v>
      </c>
      <c r="K60" s="27">
        <f>INDEX(SW_DE_Original!$A$3:$K$329,MATCH(SupplementaryWeight_Line3.9!$F60,SW_DE_Original!$K$3:$K$329,0),6)</f>
        <v>0</v>
      </c>
      <c r="L60" s="27">
        <f>INDEX(SW_DE_Original!$A$3:$K$329,MATCH(SupplementaryWeight_Line3.9!$F60,SW_DE_Original!$K$3:$K$329,0),7)</f>
        <v>0</v>
      </c>
      <c r="M60" s="27">
        <f>INDEX(SW_DE_Original!$A$3:$K$329,MATCH(SupplementaryWeight_Line3.9!$F60,SW_DE_Original!$K$3:$K$329,0),8)</f>
        <v>0</v>
      </c>
      <c r="N60" s="27">
        <f>INDEX(SW_DE_Original!$A$3:$K$329,MATCH(SupplementaryWeight_Line3.9!$F60,SW_DE_Original!$K$3:$K$329,0),9)</f>
        <v>0</v>
      </c>
      <c r="O60" s="27">
        <f t="shared" si="0"/>
        <v>0.89</v>
      </c>
      <c r="P60" s="54">
        <f>INDEX(OperationalSharingDetail!$C$4:$Q$330,MATCH(SupplementaryWeight_Line3.9!C60,OperationalSharingDetail!$C$4:$C$330,0),15)</f>
        <v>21</v>
      </c>
      <c r="Q60" s="27">
        <f t="shared" si="1"/>
        <v>21.89</v>
      </c>
    </row>
    <row r="61" spans="1:17" ht="15" x14ac:dyDescent="0.25">
      <c r="A61" s="2">
        <v>2021</v>
      </c>
      <c r="B61" s="2" t="s">
        <v>384</v>
      </c>
      <c r="C61" s="3" t="s">
        <v>66</v>
      </c>
      <c r="D61" s="2" t="s">
        <v>728</v>
      </c>
      <c r="E61" s="2" t="s">
        <v>728</v>
      </c>
      <c r="F61" s="3" t="s">
        <v>66</v>
      </c>
      <c r="G61" s="3" t="s">
        <v>468</v>
      </c>
      <c r="H61" s="27">
        <f>INDEX(SW_DE_Original!$A$3:$K$329,MATCH(SupplementaryWeight_Line3.9!$F61,SW_DE_Original!$K$3:$K$329,0),3)</f>
        <v>3.35</v>
      </c>
      <c r="I61" s="27">
        <f>INDEX(SW_DE_Original!$A$3:$K$329,MATCH(SupplementaryWeight_Line3.9!$F61,SW_DE_Original!$K$3:$K$329,0),4)</f>
        <v>0</v>
      </c>
      <c r="J61" s="27">
        <f>INDEX(SW_DE_Original!$A$3:$K$329,MATCH(SupplementaryWeight_Line3.9!$F61,SW_DE_Original!$K$3:$K$329,0),5)</f>
        <v>0</v>
      </c>
      <c r="K61" s="27">
        <f>INDEX(SW_DE_Original!$A$3:$K$329,MATCH(SupplementaryWeight_Line3.9!$F61,SW_DE_Original!$K$3:$K$329,0),6)</f>
        <v>0</v>
      </c>
      <c r="L61" s="27">
        <f>INDEX(SW_DE_Original!$A$3:$K$329,MATCH(SupplementaryWeight_Line3.9!$F61,SW_DE_Original!$K$3:$K$329,0),7)</f>
        <v>0</v>
      </c>
      <c r="M61" s="27">
        <f>INDEX(SW_DE_Original!$A$3:$K$329,MATCH(SupplementaryWeight_Line3.9!$F61,SW_DE_Original!$K$3:$K$329,0),8)</f>
        <v>0</v>
      </c>
      <c r="N61" s="27">
        <f>INDEX(SW_DE_Original!$A$3:$K$329,MATCH(SupplementaryWeight_Line3.9!$F61,SW_DE_Original!$K$3:$K$329,0),9)</f>
        <v>0</v>
      </c>
      <c r="O61" s="27">
        <f t="shared" si="0"/>
        <v>3.35</v>
      </c>
      <c r="P61" s="54">
        <f>INDEX(OperationalSharingDetail!$C$4:$Q$330,MATCH(SupplementaryWeight_Line3.9!C61,OperationalSharingDetail!$C$4:$C$330,0),15)</f>
        <v>0</v>
      </c>
      <c r="Q61" s="27">
        <f t="shared" si="1"/>
        <v>3.35</v>
      </c>
    </row>
    <row r="62" spans="1:17" ht="15" x14ac:dyDescent="0.25">
      <c r="A62" s="2">
        <v>2021</v>
      </c>
      <c r="B62" s="2" t="s">
        <v>383</v>
      </c>
      <c r="C62" s="3" t="s">
        <v>67</v>
      </c>
      <c r="D62" s="2" t="s">
        <v>728</v>
      </c>
      <c r="E62" s="2" t="s">
        <v>728</v>
      </c>
      <c r="F62" s="3" t="s">
        <v>67</v>
      </c>
      <c r="G62" s="3" t="s">
        <v>469</v>
      </c>
      <c r="H62" s="27">
        <f>INDEX(SW_DE_Original!$A$3:$K$329,MATCH(SupplementaryWeight_Line3.9!$F62,SW_DE_Original!$K$3:$K$329,0),3)</f>
        <v>9.69</v>
      </c>
      <c r="I62" s="27">
        <f>INDEX(SW_DE_Original!$A$3:$K$329,MATCH(SupplementaryWeight_Line3.9!$F62,SW_DE_Original!$K$3:$K$329,0),4)</f>
        <v>0</v>
      </c>
      <c r="J62" s="27">
        <f>INDEX(SW_DE_Original!$A$3:$K$329,MATCH(SupplementaryWeight_Line3.9!$F62,SW_DE_Original!$K$3:$K$329,0),5)</f>
        <v>0</v>
      </c>
      <c r="K62" s="27">
        <f>INDEX(SW_DE_Original!$A$3:$K$329,MATCH(SupplementaryWeight_Line3.9!$F62,SW_DE_Original!$K$3:$K$329,0),6)</f>
        <v>0</v>
      </c>
      <c r="L62" s="27">
        <f>INDEX(SW_DE_Original!$A$3:$K$329,MATCH(SupplementaryWeight_Line3.9!$F62,SW_DE_Original!$K$3:$K$329,0),7)</f>
        <v>0</v>
      </c>
      <c r="M62" s="27">
        <f>INDEX(SW_DE_Original!$A$3:$K$329,MATCH(SupplementaryWeight_Line3.9!$F62,SW_DE_Original!$K$3:$K$329,0),8)</f>
        <v>0</v>
      </c>
      <c r="N62" s="27">
        <f>INDEX(SW_DE_Original!$A$3:$K$329,MATCH(SupplementaryWeight_Line3.9!$F62,SW_DE_Original!$K$3:$K$329,0),9)</f>
        <v>0</v>
      </c>
      <c r="O62" s="27">
        <f t="shared" si="0"/>
        <v>9.69</v>
      </c>
      <c r="P62" s="54">
        <f>INDEX(OperationalSharingDetail!$C$4:$Q$330,MATCH(SupplementaryWeight_Line3.9!C62,OperationalSharingDetail!$C$4:$C$330,0),15)</f>
        <v>6</v>
      </c>
      <c r="Q62" s="27">
        <f t="shared" si="1"/>
        <v>15.69</v>
      </c>
    </row>
    <row r="63" spans="1:17" ht="15" x14ac:dyDescent="0.25">
      <c r="A63" s="2">
        <v>2021</v>
      </c>
      <c r="B63" s="2" t="s">
        <v>385</v>
      </c>
      <c r="C63" s="3" t="s">
        <v>68</v>
      </c>
      <c r="D63" s="2" t="s">
        <v>391</v>
      </c>
      <c r="E63" s="2" t="s">
        <v>728</v>
      </c>
      <c r="F63" s="3" t="s">
        <v>68</v>
      </c>
      <c r="G63" s="3" t="s">
        <v>470</v>
      </c>
      <c r="H63" s="27">
        <f>INDEX(SW_DE_Original!$A$3:$K$329,MATCH(SupplementaryWeight_Line3.9!$F63,SW_DE_Original!$K$3:$K$329,0),3)</f>
        <v>8.5</v>
      </c>
      <c r="I63" s="27">
        <f>INDEX(SW_DE_Original!$A$3:$K$329,MATCH(SupplementaryWeight_Line3.9!$F63,SW_DE_Original!$K$3:$K$329,0),4)</f>
        <v>0</v>
      </c>
      <c r="J63" s="27">
        <f>INDEX(SW_DE_Original!$A$3:$K$329,MATCH(SupplementaryWeight_Line3.9!$F63,SW_DE_Original!$K$3:$K$329,0),5)</f>
        <v>0</v>
      </c>
      <c r="K63" s="27">
        <f>INDEX(SW_DE_Original!$A$3:$K$329,MATCH(SupplementaryWeight_Line3.9!$F63,SW_DE_Original!$K$3:$K$329,0),6)</f>
        <v>0</v>
      </c>
      <c r="L63" s="27">
        <f>INDEX(SW_DE_Original!$A$3:$K$329,MATCH(SupplementaryWeight_Line3.9!$F63,SW_DE_Original!$K$3:$K$329,0),7)</f>
        <v>0</v>
      </c>
      <c r="M63" s="27">
        <f>INDEX(SW_DE_Original!$A$3:$K$329,MATCH(SupplementaryWeight_Line3.9!$F63,SW_DE_Original!$K$3:$K$329,0),8)</f>
        <v>0</v>
      </c>
      <c r="N63" s="27">
        <f>INDEX(SW_DE_Original!$A$3:$K$329,MATCH(SupplementaryWeight_Line3.9!$F63,SW_DE_Original!$K$3:$K$329,0),9)</f>
        <v>0</v>
      </c>
      <c r="O63" s="27">
        <f t="shared" si="0"/>
        <v>8.5</v>
      </c>
      <c r="P63" s="54">
        <f>INDEX(OperationalSharingDetail!$C$4:$Q$330,MATCH(SupplementaryWeight_Line3.9!C63,OperationalSharingDetail!$C$4:$C$330,0),15)</f>
        <v>8</v>
      </c>
      <c r="Q63" s="27">
        <f t="shared" si="1"/>
        <v>16.5</v>
      </c>
    </row>
    <row r="64" spans="1:17" ht="15" x14ac:dyDescent="0.25">
      <c r="A64" s="2">
        <v>2021</v>
      </c>
      <c r="B64" s="2" t="s">
        <v>383</v>
      </c>
      <c r="C64" s="3" t="s">
        <v>69</v>
      </c>
      <c r="D64" s="2" t="s">
        <v>728</v>
      </c>
      <c r="E64" s="2" t="s">
        <v>728</v>
      </c>
      <c r="F64" s="3" t="s">
        <v>69</v>
      </c>
      <c r="G64" s="3" t="s">
        <v>471</v>
      </c>
      <c r="H64" s="27">
        <f>INDEX(SW_DE_Original!$A$3:$K$329,MATCH(SupplementaryWeight_Line3.9!$F64,SW_DE_Original!$K$3:$K$329,0),3)</f>
        <v>2.67</v>
      </c>
      <c r="I64" s="27">
        <f>INDEX(SW_DE_Original!$A$3:$K$329,MATCH(SupplementaryWeight_Line3.9!$F64,SW_DE_Original!$K$3:$K$329,0),4)</f>
        <v>0</v>
      </c>
      <c r="J64" s="27">
        <f>INDEX(SW_DE_Original!$A$3:$K$329,MATCH(SupplementaryWeight_Line3.9!$F64,SW_DE_Original!$K$3:$K$329,0),5)</f>
        <v>0</v>
      </c>
      <c r="K64" s="27">
        <f>INDEX(SW_DE_Original!$A$3:$K$329,MATCH(SupplementaryWeight_Line3.9!$F64,SW_DE_Original!$K$3:$K$329,0),6)</f>
        <v>0.53</v>
      </c>
      <c r="L64" s="27">
        <f>INDEX(SW_DE_Original!$A$3:$K$329,MATCH(SupplementaryWeight_Line3.9!$F64,SW_DE_Original!$K$3:$K$329,0),7)</f>
        <v>0</v>
      </c>
      <c r="M64" s="27">
        <f>INDEX(SW_DE_Original!$A$3:$K$329,MATCH(SupplementaryWeight_Line3.9!$F64,SW_DE_Original!$K$3:$K$329,0),8)</f>
        <v>0</v>
      </c>
      <c r="N64" s="27">
        <f>INDEX(SW_DE_Original!$A$3:$K$329,MATCH(SupplementaryWeight_Line3.9!$F64,SW_DE_Original!$K$3:$K$329,0),9)</f>
        <v>0</v>
      </c>
      <c r="O64" s="27">
        <f t="shared" si="0"/>
        <v>3.2</v>
      </c>
      <c r="P64" s="54">
        <f>INDEX(OperationalSharingDetail!$C$4:$Q$330,MATCH(SupplementaryWeight_Line3.9!C64,OperationalSharingDetail!$C$4:$C$330,0),15)</f>
        <v>0</v>
      </c>
      <c r="Q64" s="27">
        <f t="shared" si="1"/>
        <v>3.2</v>
      </c>
    </row>
    <row r="65" spans="1:17" ht="15" x14ac:dyDescent="0.25">
      <c r="A65" s="2">
        <v>2021</v>
      </c>
      <c r="B65" s="2" t="s">
        <v>382</v>
      </c>
      <c r="C65" s="3" t="s">
        <v>70</v>
      </c>
      <c r="D65" s="2" t="s">
        <v>728</v>
      </c>
      <c r="E65" s="2" t="s">
        <v>728</v>
      </c>
      <c r="F65" s="3" t="s">
        <v>70</v>
      </c>
      <c r="G65" s="3" t="s">
        <v>472</v>
      </c>
      <c r="H65" s="27">
        <f>INDEX(SW_DE_Original!$A$3:$K$329,MATCH(SupplementaryWeight_Line3.9!$F65,SW_DE_Original!$K$3:$K$329,0),3)</f>
        <v>1.1399999999999999</v>
      </c>
      <c r="I65" s="27">
        <f>INDEX(SW_DE_Original!$A$3:$K$329,MATCH(SupplementaryWeight_Line3.9!$F65,SW_DE_Original!$K$3:$K$329,0),4)</f>
        <v>0.01</v>
      </c>
      <c r="J65" s="27">
        <f>INDEX(SW_DE_Original!$A$3:$K$329,MATCH(SupplementaryWeight_Line3.9!$F65,SW_DE_Original!$K$3:$K$329,0),5)</f>
        <v>0</v>
      </c>
      <c r="K65" s="27">
        <f>INDEX(SW_DE_Original!$A$3:$K$329,MATCH(SupplementaryWeight_Line3.9!$F65,SW_DE_Original!$K$3:$K$329,0),6)</f>
        <v>0</v>
      </c>
      <c r="L65" s="27">
        <f>INDEX(SW_DE_Original!$A$3:$K$329,MATCH(SupplementaryWeight_Line3.9!$F65,SW_DE_Original!$K$3:$K$329,0),7)</f>
        <v>0</v>
      </c>
      <c r="M65" s="27">
        <f>INDEX(SW_DE_Original!$A$3:$K$329,MATCH(SupplementaryWeight_Line3.9!$F65,SW_DE_Original!$K$3:$K$329,0),8)</f>
        <v>0</v>
      </c>
      <c r="N65" s="27">
        <f>INDEX(SW_DE_Original!$A$3:$K$329,MATCH(SupplementaryWeight_Line3.9!$F65,SW_DE_Original!$K$3:$K$329,0),9)</f>
        <v>0</v>
      </c>
      <c r="O65" s="27">
        <f t="shared" si="0"/>
        <v>1.1499999999999999</v>
      </c>
      <c r="P65" s="54">
        <f>INDEX(OperationalSharingDetail!$C$4:$Q$330,MATCH(SupplementaryWeight_Line3.9!C65,OperationalSharingDetail!$C$4:$C$330,0),15)</f>
        <v>21</v>
      </c>
      <c r="Q65" s="27">
        <f t="shared" si="1"/>
        <v>22.15</v>
      </c>
    </row>
    <row r="66" spans="1:17" ht="15" x14ac:dyDescent="0.25">
      <c r="A66" s="2">
        <v>2021</v>
      </c>
      <c r="B66" s="2" t="s">
        <v>385</v>
      </c>
      <c r="C66" s="3" t="s">
        <v>71</v>
      </c>
      <c r="D66" s="2" t="s">
        <v>728</v>
      </c>
      <c r="E66" s="2" t="s">
        <v>728</v>
      </c>
      <c r="F66" s="3" t="s">
        <v>71</v>
      </c>
      <c r="G66" s="3" t="s">
        <v>473</v>
      </c>
      <c r="H66" s="27">
        <f>INDEX(SW_DE_Original!$A$3:$K$329,MATCH(SupplementaryWeight_Line3.9!$F66,SW_DE_Original!$K$3:$K$329,0),3)</f>
        <v>2.92</v>
      </c>
      <c r="I66" s="27">
        <f>INDEX(SW_DE_Original!$A$3:$K$329,MATCH(SupplementaryWeight_Line3.9!$F66,SW_DE_Original!$K$3:$K$329,0),4)</f>
        <v>0</v>
      </c>
      <c r="J66" s="27">
        <f>INDEX(SW_DE_Original!$A$3:$K$329,MATCH(SupplementaryWeight_Line3.9!$F66,SW_DE_Original!$K$3:$K$329,0),5)</f>
        <v>0</v>
      </c>
      <c r="K66" s="27">
        <f>INDEX(SW_DE_Original!$A$3:$K$329,MATCH(SupplementaryWeight_Line3.9!$F66,SW_DE_Original!$K$3:$K$329,0),6)</f>
        <v>0</v>
      </c>
      <c r="L66" s="27">
        <f>INDEX(SW_DE_Original!$A$3:$K$329,MATCH(SupplementaryWeight_Line3.9!$F66,SW_DE_Original!$K$3:$K$329,0),7)</f>
        <v>2.74</v>
      </c>
      <c r="M66" s="27">
        <f>INDEX(SW_DE_Original!$A$3:$K$329,MATCH(SupplementaryWeight_Line3.9!$F66,SW_DE_Original!$K$3:$K$329,0),8)</f>
        <v>0</v>
      </c>
      <c r="N66" s="27">
        <f>INDEX(SW_DE_Original!$A$3:$K$329,MATCH(SupplementaryWeight_Line3.9!$F66,SW_DE_Original!$K$3:$K$329,0),9)</f>
        <v>0</v>
      </c>
      <c r="O66" s="27">
        <f t="shared" si="0"/>
        <v>5.66</v>
      </c>
      <c r="P66" s="54">
        <f>INDEX(OperationalSharingDetail!$C$4:$Q$330,MATCH(SupplementaryWeight_Line3.9!C66,OperationalSharingDetail!$C$4:$C$330,0),15)</f>
        <v>21</v>
      </c>
      <c r="Q66" s="27">
        <f t="shared" si="1"/>
        <v>26.66</v>
      </c>
    </row>
    <row r="67" spans="1:17" ht="15" x14ac:dyDescent="0.25">
      <c r="A67" s="2">
        <v>2021</v>
      </c>
      <c r="B67" s="2" t="s">
        <v>389</v>
      </c>
      <c r="C67" s="3" t="s">
        <v>134</v>
      </c>
      <c r="D67" s="2" t="s">
        <v>728</v>
      </c>
      <c r="E67" s="2" t="s">
        <v>728</v>
      </c>
      <c r="F67" s="3" t="s">
        <v>134</v>
      </c>
      <c r="G67" s="3" t="s">
        <v>533</v>
      </c>
      <c r="H67" s="27">
        <f>INDEX(SW_DE_Original!$A$3:$K$329,MATCH(SupplementaryWeight_Line3.9!$F67,SW_DE_Original!$K$3:$K$329,0),3)</f>
        <v>10.06</v>
      </c>
      <c r="I67" s="27">
        <f>INDEX(SW_DE_Original!$A$3:$K$329,MATCH(SupplementaryWeight_Line3.9!$F67,SW_DE_Original!$K$3:$K$329,0),4)</f>
        <v>0.1</v>
      </c>
      <c r="J67" s="27">
        <f>INDEX(SW_DE_Original!$A$3:$K$329,MATCH(SupplementaryWeight_Line3.9!$F67,SW_DE_Original!$K$3:$K$329,0),5)</f>
        <v>0</v>
      </c>
      <c r="K67" s="27">
        <f>INDEX(SW_DE_Original!$A$3:$K$329,MATCH(SupplementaryWeight_Line3.9!$F67,SW_DE_Original!$K$3:$K$329,0),6)</f>
        <v>0</v>
      </c>
      <c r="L67" s="27">
        <f>INDEX(SW_DE_Original!$A$3:$K$329,MATCH(SupplementaryWeight_Line3.9!$F67,SW_DE_Original!$K$3:$K$329,0),7)</f>
        <v>0</v>
      </c>
      <c r="M67" s="27">
        <f>INDEX(SW_DE_Original!$A$3:$K$329,MATCH(SupplementaryWeight_Line3.9!$F67,SW_DE_Original!$K$3:$K$329,0),8)</f>
        <v>0</v>
      </c>
      <c r="N67" s="27">
        <f>INDEX(SW_DE_Original!$A$3:$K$329,MATCH(SupplementaryWeight_Line3.9!$F67,SW_DE_Original!$K$3:$K$329,0),9)</f>
        <v>0</v>
      </c>
      <c r="O67" s="27">
        <f t="shared" si="0"/>
        <v>10.16</v>
      </c>
      <c r="P67" s="54">
        <f>INDEX(OperationalSharingDetail!$C$4:$Q$330,MATCH(SupplementaryWeight_Line3.9!C67,OperationalSharingDetail!$C$4:$C$330,0),15)</f>
        <v>0</v>
      </c>
      <c r="Q67" s="27">
        <f t="shared" si="1"/>
        <v>10.16</v>
      </c>
    </row>
    <row r="68" spans="1:17" ht="15" x14ac:dyDescent="0.25">
      <c r="A68" s="2">
        <v>2021</v>
      </c>
      <c r="B68" s="2" t="s">
        <v>387</v>
      </c>
      <c r="C68" s="3" t="s">
        <v>72</v>
      </c>
      <c r="D68" s="2" t="s">
        <v>392</v>
      </c>
      <c r="E68" s="2" t="s">
        <v>728</v>
      </c>
      <c r="F68" s="3" t="s">
        <v>72</v>
      </c>
      <c r="G68" s="3" t="s">
        <v>733</v>
      </c>
      <c r="H68" s="27">
        <f>INDEX(SW_DE_Original!$A$3:$K$329,MATCH(SupplementaryWeight_Line3.9!$F68,SW_DE_Original!$K$3:$K$329,0),3)</f>
        <v>14.28</v>
      </c>
      <c r="I68" s="27">
        <f>INDEX(SW_DE_Original!$A$3:$K$329,MATCH(SupplementaryWeight_Line3.9!$F68,SW_DE_Original!$K$3:$K$329,0),4)</f>
        <v>0</v>
      </c>
      <c r="J68" s="27">
        <f>INDEX(SW_DE_Original!$A$3:$K$329,MATCH(SupplementaryWeight_Line3.9!$F68,SW_DE_Original!$K$3:$K$329,0),5)</f>
        <v>0</v>
      </c>
      <c r="K68" s="27">
        <f>INDEX(SW_DE_Original!$A$3:$K$329,MATCH(SupplementaryWeight_Line3.9!$F68,SW_DE_Original!$K$3:$K$329,0),6)</f>
        <v>0</v>
      </c>
      <c r="L68" s="27">
        <f>INDEX(SW_DE_Original!$A$3:$K$329,MATCH(SupplementaryWeight_Line3.9!$F68,SW_DE_Original!$K$3:$K$329,0),7)</f>
        <v>0</v>
      </c>
      <c r="M68" s="27">
        <f>INDEX(SW_DE_Original!$A$3:$K$329,MATCH(SupplementaryWeight_Line3.9!$F68,SW_DE_Original!$K$3:$K$329,0),8)</f>
        <v>0</v>
      </c>
      <c r="N68" s="27">
        <f>INDEX(SW_DE_Original!$A$3:$K$329,MATCH(SupplementaryWeight_Line3.9!$F68,SW_DE_Original!$K$3:$K$329,0),9)</f>
        <v>0</v>
      </c>
      <c r="O68" s="27">
        <f t="shared" si="0"/>
        <v>14.28</v>
      </c>
      <c r="P68" s="54">
        <f>INDEX(OperationalSharingDetail!$C$4:$Q$330,MATCH(SupplementaryWeight_Line3.9!C68,OperationalSharingDetail!$C$4:$C$330,0),15)</f>
        <v>16</v>
      </c>
      <c r="Q68" s="27">
        <f t="shared" si="1"/>
        <v>30.28</v>
      </c>
    </row>
    <row r="69" spans="1:17" ht="15" x14ac:dyDescent="0.25">
      <c r="A69" s="2">
        <v>2021</v>
      </c>
      <c r="B69" s="2" t="s">
        <v>382</v>
      </c>
      <c r="C69" s="3" t="s">
        <v>73</v>
      </c>
      <c r="D69" s="2" t="s">
        <v>728</v>
      </c>
      <c r="E69" s="2" t="s">
        <v>728</v>
      </c>
      <c r="F69" s="3" t="s">
        <v>73</v>
      </c>
      <c r="G69" s="3" t="s">
        <v>475</v>
      </c>
      <c r="H69" s="27">
        <f>INDEX(SW_DE_Original!$A$3:$K$329,MATCH(SupplementaryWeight_Line3.9!$F69,SW_DE_Original!$K$3:$K$329,0),3)</f>
        <v>2.13</v>
      </c>
      <c r="I69" s="27">
        <f>INDEX(SW_DE_Original!$A$3:$K$329,MATCH(SupplementaryWeight_Line3.9!$F69,SW_DE_Original!$K$3:$K$329,0),4)</f>
        <v>0</v>
      </c>
      <c r="J69" s="27">
        <f>INDEX(SW_DE_Original!$A$3:$K$329,MATCH(SupplementaryWeight_Line3.9!$F69,SW_DE_Original!$K$3:$K$329,0),5)</f>
        <v>0</v>
      </c>
      <c r="K69" s="27">
        <f>INDEX(SW_DE_Original!$A$3:$K$329,MATCH(SupplementaryWeight_Line3.9!$F69,SW_DE_Original!$K$3:$K$329,0),6)</f>
        <v>0</v>
      </c>
      <c r="L69" s="27">
        <f>INDEX(SW_DE_Original!$A$3:$K$329,MATCH(SupplementaryWeight_Line3.9!$F69,SW_DE_Original!$K$3:$K$329,0),7)</f>
        <v>0</v>
      </c>
      <c r="M69" s="27">
        <f>INDEX(SW_DE_Original!$A$3:$K$329,MATCH(SupplementaryWeight_Line3.9!$F69,SW_DE_Original!$K$3:$K$329,0),8)</f>
        <v>0</v>
      </c>
      <c r="N69" s="27">
        <f>INDEX(SW_DE_Original!$A$3:$K$329,MATCH(SupplementaryWeight_Line3.9!$F69,SW_DE_Original!$K$3:$K$329,0),9)</f>
        <v>0</v>
      </c>
      <c r="O69" s="27">
        <f t="shared" ref="O69:O132" si="2">SUM(H69:N69)</f>
        <v>2.13</v>
      </c>
      <c r="P69" s="54">
        <f>INDEX(OperationalSharingDetail!$C$4:$Q$330,MATCH(SupplementaryWeight_Line3.9!C69,OperationalSharingDetail!$C$4:$C$330,0),15)</f>
        <v>6</v>
      </c>
      <c r="Q69" s="27">
        <f t="shared" ref="Q69:Q132" si="3">SUM(O69:P69)</f>
        <v>8.129999999999999</v>
      </c>
    </row>
    <row r="70" spans="1:17" ht="15" x14ac:dyDescent="0.25">
      <c r="A70" s="2">
        <v>2021</v>
      </c>
      <c r="B70" s="2" t="s">
        <v>390</v>
      </c>
      <c r="C70" s="3" t="s">
        <v>74</v>
      </c>
      <c r="D70" s="2" t="s">
        <v>728</v>
      </c>
      <c r="E70" s="2" t="s">
        <v>728</v>
      </c>
      <c r="F70" s="3" t="s">
        <v>74</v>
      </c>
      <c r="G70" s="3" t="s">
        <v>476</v>
      </c>
      <c r="H70" s="27">
        <f>INDEX(SW_DE_Original!$A$3:$K$329,MATCH(SupplementaryWeight_Line3.9!$F70,SW_DE_Original!$K$3:$K$329,0),3)</f>
        <v>17.510000000000002</v>
      </c>
      <c r="I70" s="27">
        <f>INDEX(SW_DE_Original!$A$3:$K$329,MATCH(SupplementaryWeight_Line3.9!$F70,SW_DE_Original!$K$3:$K$329,0),4)</f>
        <v>0</v>
      </c>
      <c r="J70" s="27">
        <f>INDEX(SW_DE_Original!$A$3:$K$329,MATCH(SupplementaryWeight_Line3.9!$F70,SW_DE_Original!$K$3:$K$329,0),5)</f>
        <v>0</v>
      </c>
      <c r="K70" s="27">
        <f>INDEX(SW_DE_Original!$A$3:$K$329,MATCH(SupplementaryWeight_Line3.9!$F70,SW_DE_Original!$K$3:$K$329,0),6)</f>
        <v>0</v>
      </c>
      <c r="L70" s="27">
        <f>INDEX(SW_DE_Original!$A$3:$K$329,MATCH(SupplementaryWeight_Line3.9!$F70,SW_DE_Original!$K$3:$K$329,0),7)</f>
        <v>0</v>
      </c>
      <c r="M70" s="27">
        <f>INDEX(SW_DE_Original!$A$3:$K$329,MATCH(SupplementaryWeight_Line3.9!$F70,SW_DE_Original!$K$3:$K$329,0),8)</f>
        <v>0</v>
      </c>
      <c r="N70" s="27">
        <f>INDEX(SW_DE_Original!$A$3:$K$329,MATCH(SupplementaryWeight_Line3.9!$F70,SW_DE_Original!$K$3:$K$329,0),9)</f>
        <v>0</v>
      </c>
      <c r="O70" s="27">
        <f t="shared" si="2"/>
        <v>17.510000000000002</v>
      </c>
      <c r="P70" s="54">
        <f>INDEX(OperationalSharingDetail!$C$4:$Q$330,MATCH(SupplementaryWeight_Line3.9!C70,OperationalSharingDetail!$C$4:$C$330,0),15)</f>
        <v>6</v>
      </c>
      <c r="Q70" s="27">
        <f t="shared" si="3"/>
        <v>23.51</v>
      </c>
    </row>
    <row r="71" spans="1:17" ht="15" x14ac:dyDescent="0.25">
      <c r="A71" s="2">
        <v>2021</v>
      </c>
      <c r="B71" s="2" t="s">
        <v>381</v>
      </c>
      <c r="C71" s="3" t="s">
        <v>75</v>
      </c>
      <c r="D71" s="2" t="s">
        <v>728</v>
      </c>
      <c r="E71" s="2" t="s">
        <v>728</v>
      </c>
      <c r="F71" s="3" t="s">
        <v>75</v>
      </c>
      <c r="G71" s="3" t="s">
        <v>477</v>
      </c>
      <c r="H71" s="27">
        <f>INDEX(SW_DE_Original!$A$3:$K$329,MATCH(SupplementaryWeight_Line3.9!$F71,SW_DE_Original!$K$3:$K$329,0),3)</f>
        <v>4.03</v>
      </c>
      <c r="I71" s="27">
        <f>INDEX(SW_DE_Original!$A$3:$K$329,MATCH(SupplementaryWeight_Line3.9!$F71,SW_DE_Original!$K$3:$K$329,0),4)</f>
        <v>0</v>
      </c>
      <c r="J71" s="27">
        <f>INDEX(SW_DE_Original!$A$3:$K$329,MATCH(SupplementaryWeight_Line3.9!$F71,SW_DE_Original!$K$3:$K$329,0),5)</f>
        <v>0</v>
      </c>
      <c r="K71" s="27">
        <f>INDEX(SW_DE_Original!$A$3:$K$329,MATCH(SupplementaryWeight_Line3.9!$F71,SW_DE_Original!$K$3:$K$329,0),6)</f>
        <v>0.06</v>
      </c>
      <c r="L71" s="27">
        <f>INDEX(SW_DE_Original!$A$3:$K$329,MATCH(SupplementaryWeight_Line3.9!$F71,SW_DE_Original!$K$3:$K$329,0),7)</f>
        <v>0</v>
      </c>
      <c r="M71" s="27">
        <f>INDEX(SW_DE_Original!$A$3:$K$329,MATCH(SupplementaryWeight_Line3.9!$F71,SW_DE_Original!$K$3:$K$329,0),8)</f>
        <v>0</v>
      </c>
      <c r="N71" s="27">
        <f>INDEX(SW_DE_Original!$A$3:$K$329,MATCH(SupplementaryWeight_Line3.9!$F71,SW_DE_Original!$K$3:$K$329,0),9)</f>
        <v>0</v>
      </c>
      <c r="O71" s="27">
        <f t="shared" si="2"/>
        <v>4.09</v>
      </c>
      <c r="P71" s="54">
        <f>INDEX(OperationalSharingDetail!$C$4:$Q$330,MATCH(SupplementaryWeight_Line3.9!C71,OperationalSharingDetail!$C$4:$C$330,0),15)</f>
        <v>6</v>
      </c>
      <c r="Q71" s="27">
        <f t="shared" si="3"/>
        <v>10.09</v>
      </c>
    </row>
    <row r="72" spans="1:17" ht="15" x14ac:dyDescent="0.25">
      <c r="A72" s="2">
        <v>2021</v>
      </c>
      <c r="B72" s="2" t="s">
        <v>387</v>
      </c>
      <c r="C72" s="3" t="s">
        <v>76</v>
      </c>
      <c r="D72" s="2" t="s">
        <v>728</v>
      </c>
      <c r="E72" s="2" t="s">
        <v>728</v>
      </c>
      <c r="F72" s="3" t="s">
        <v>76</v>
      </c>
      <c r="G72" s="3" t="s">
        <v>734</v>
      </c>
      <c r="H72" s="27">
        <f>INDEX(SW_DE_Original!$A$3:$K$329,MATCH(SupplementaryWeight_Line3.9!$F72,SW_DE_Original!$K$3:$K$329,0),3)</f>
        <v>28.1</v>
      </c>
      <c r="I72" s="27">
        <f>INDEX(SW_DE_Original!$A$3:$K$329,MATCH(SupplementaryWeight_Line3.9!$F72,SW_DE_Original!$K$3:$K$329,0),4)</f>
        <v>0</v>
      </c>
      <c r="J72" s="27">
        <f>INDEX(SW_DE_Original!$A$3:$K$329,MATCH(SupplementaryWeight_Line3.9!$F72,SW_DE_Original!$K$3:$K$329,0),5)</f>
        <v>0</v>
      </c>
      <c r="K72" s="27">
        <f>INDEX(SW_DE_Original!$A$3:$K$329,MATCH(SupplementaryWeight_Line3.9!$F72,SW_DE_Original!$K$3:$K$329,0),6)</f>
        <v>0</v>
      </c>
      <c r="L72" s="27">
        <f>INDEX(SW_DE_Original!$A$3:$K$329,MATCH(SupplementaryWeight_Line3.9!$F72,SW_DE_Original!$K$3:$K$329,0),7)</f>
        <v>0</v>
      </c>
      <c r="M72" s="27">
        <f>INDEX(SW_DE_Original!$A$3:$K$329,MATCH(SupplementaryWeight_Line3.9!$F72,SW_DE_Original!$K$3:$K$329,0),8)</f>
        <v>0</v>
      </c>
      <c r="N72" s="27">
        <f>INDEX(SW_DE_Original!$A$3:$K$329,MATCH(SupplementaryWeight_Line3.9!$F72,SW_DE_Original!$K$3:$K$329,0),9)</f>
        <v>0</v>
      </c>
      <c r="O72" s="27">
        <f t="shared" si="2"/>
        <v>28.1</v>
      </c>
      <c r="P72" s="54">
        <f>INDEX(OperationalSharingDetail!$C$4:$Q$330,MATCH(SupplementaryWeight_Line3.9!C72,OperationalSharingDetail!$C$4:$C$330,0),15)</f>
        <v>0</v>
      </c>
      <c r="Q72" s="27">
        <f t="shared" si="3"/>
        <v>28.1</v>
      </c>
    </row>
    <row r="73" spans="1:17" ht="15" x14ac:dyDescent="0.25">
      <c r="A73" s="2">
        <v>2021</v>
      </c>
      <c r="B73" s="2" t="s">
        <v>381</v>
      </c>
      <c r="C73" s="3" t="s">
        <v>77</v>
      </c>
      <c r="D73" s="2" t="s">
        <v>728</v>
      </c>
      <c r="E73" s="2" t="s">
        <v>728</v>
      </c>
      <c r="F73" s="3" t="s">
        <v>77</v>
      </c>
      <c r="G73" s="3" t="s">
        <v>479</v>
      </c>
      <c r="H73" s="27">
        <f>INDEX(SW_DE_Original!$A$3:$K$329,MATCH(SupplementaryWeight_Line3.9!$F73,SW_DE_Original!$K$3:$K$329,0),3)</f>
        <v>2.48</v>
      </c>
      <c r="I73" s="27">
        <f>INDEX(SW_DE_Original!$A$3:$K$329,MATCH(SupplementaryWeight_Line3.9!$F73,SW_DE_Original!$K$3:$K$329,0),4)</f>
        <v>0</v>
      </c>
      <c r="J73" s="27">
        <f>INDEX(SW_DE_Original!$A$3:$K$329,MATCH(SupplementaryWeight_Line3.9!$F73,SW_DE_Original!$K$3:$K$329,0),5)</f>
        <v>0</v>
      </c>
      <c r="K73" s="27">
        <f>INDEX(SW_DE_Original!$A$3:$K$329,MATCH(SupplementaryWeight_Line3.9!$F73,SW_DE_Original!$K$3:$K$329,0),6)</f>
        <v>0</v>
      </c>
      <c r="L73" s="27">
        <f>INDEX(SW_DE_Original!$A$3:$K$329,MATCH(SupplementaryWeight_Line3.9!$F73,SW_DE_Original!$K$3:$K$329,0),7)</f>
        <v>0</v>
      </c>
      <c r="M73" s="27">
        <f>INDEX(SW_DE_Original!$A$3:$K$329,MATCH(SupplementaryWeight_Line3.9!$F73,SW_DE_Original!$K$3:$K$329,0),8)</f>
        <v>0</v>
      </c>
      <c r="N73" s="27">
        <f>INDEX(SW_DE_Original!$A$3:$K$329,MATCH(SupplementaryWeight_Line3.9!$F73,SW_DE_Original!$K$3:$K$329,0),9)</f>
        <v>0</v>
      </c>
      <c r="O73" s="27">
        <f t="shared" si="2"/>
        <v>2.48</v>
      </c>
      <c r="P73" s="54">
        <f>INDEX(OperationalSharingDetail!$C$4:$Q$330,MATCH(SupplementaryWeight_Line3.9!C73,OperationalSharingDetail!$C$4:$C$330,0),15)</f>
        <v>20</v>
      </c>
      <c r="Q73" s="27">
        <f t="shared" si="3"/>
        <v>22.48</v>
      </c>
    </row>
    <row r="74" spans="1:17" ht="15" x14ac:dyDescent="0.25">
      <c r="A74" s="2">
        <v>2021</v>
      </c>
      <c r="B74" s="2" t="s">
        <v>381</v>
      </c>
      <c r="C74" s="3" t="s">
        <v>78</v>
      </c>
      <c r="D74" s="2" t="s">
        <v>728</v>
      </c>
      <c r="E74" s="2" t="s">
        <v>728</v>
      </c>
      <c r="F74" s="3" t="s">
        <v>78</v>
      </c>
      <c r="G74" s="3" t="s">
        <v>735</v>
      </c>
      <c r="H74" s="27">
        <f>INDEX(SW_DE_Original!$A$3:$K$329,MATCH(SupplementaryWeight_Line3.9!$F74,SW_DE_Original!$K$3:$K$329,0),3)</f>
        <v>2.27</v>
      </c>
      <c r="I74" s="27">
        <f>INDEX(SW_DE_Original!$A$3:$K$329,MATCH(SupplementaryWeight_Line3.9!$F74,SW_DE_Original!$K$3:$K$329,0),4)</f>
        <v>0</v>
      </c>
      <c r="J74" s="27">
        <f>INDEX(SW_DE_Original!$A$3:$K$329,MATCH(SupplementaryWeight_Line3.9!$F74,SW_DE_Original!$K$3:$K$329,0),5)</f>
        <v>0</v>
      </c>
      <c r="K74" s="27">
        <f>INDEX(SW_DE_Original!$A$3:$K$329,MATCH(SupplementaryWeight_Line3.9!$F74,SW_DE_Original!$K$3:$K$329,0),6)</f>
        <v>0</v>
      </c>
      <c r="L74" s="27">
        <f>INDEX(SW_DE_Original!$A$3:$K$329,MATCH(SupplementaryWeight_Line3.9!$F74,SW_DE_Original!$K$3:$K$329,0),7)</f>
        <v>0</v>
      </c>
      <c r="M74" s="27">
        <f>INDEX(SW_DE_Original!$A$3:$K$329,MATCH(SupplementaryWeight_Line3.9!$F74,SW_DE_Original!$K$3:$K$329,0),8)</f>
        <v>0</v>
      </c>
      <c r="N74" s="27">
        <f>INDEX(SW_DE_Original!$A$3:$K$329,MATCH(SupplementaryWeight_Line3.9!$F74,SW_DE_Original!$K$3:$K$329,0),9)</f>
        <v>0</v>
      </c>
      <c r="O74" s="27">
        <f t="shared" si="2"/>
        <v>2.27</v>
      </c>
      <c r="P74" s="54">
        <f>INDEX(OperationalSharingDetail!$C$4:$Q$330,MATCH(SupplementaryWeight_Line3.9!C74,OperationalSharingDetail!$C$4:$C$330,0),15)</f>
        <v>18</v>
      </c>
      <c r="Q74" s="27">
        <f t="shared" si="3"/>
        <v>20.27</v>
      </c>
    </row>
    <row r="75" spans="1:17" ht="15" x14ac:dyDescent="0.25">
      <c r="A75" s="2">
        <v>2021</v>
      </c>
      <c r="B75" s="2" t="s">
        <v>390</v>
      </c>
      <c r="C75" s="3" t="s">
        <v>79</v>
      </c>
      <c r="D75" s="2" t="s">
        <v>728</v>
      </c>
      <c r="E75" s="2" t="s">
        <v>728</v>
      </c>
      <c r="F75" s="3" t="s">
        <v>79</v>
      </c>
      <c r="G75" s="3" t="s">
        <v>480</v>
      </c>
      <c r="H75" s="27">
        <f>INDEX(SW_DE_Original!$A$3:$K$329,MATCH(SupplementaryWeight_Line3.9!$F75,SW_DE_Original!$K$3:$K$329,0),3)</f>
        <v>4.2</v>
      </c>
      <c r="I75" s="27">
        <f>INDEX(SW_DE_Original!$A$3:$K$329,MATCH(SupplementaryWeight_Line3.9!$F75,SW_DE_Original!$K$3:$K$329,0),4)</f>
        <v>0</v>
      </c>
      <c r="J75" s="27">
        <f>INDEX(SW_DE_Original!$A$3:$K$329,MATCH(SupplementaryWeight_Line3.9!$F75,SW_DE_Original!$K$3:$K$329,0),5)</f>
        <v>0</v>
      </c>
      <c r="K75" s="27">
        <f>INDEX(SW_DE_Original!$A$3:$K$329,MATCH(SupplementaryWeight_Line3.9!$F75,SW_DE_Original!$K$3:$K$329,0),6)</f>
        <v>0</v>
      </c>
      <c r="L75" s="27">
        <f>INDEX(SW_DE_Original!$A$3:$K$329,MATCH(SupplementaryWeight_Line3.9!$F75,SW_DE_Original!$K$3:$K$329,0),7)</f>
        <v>0</v>
      </c>
      <c r="M75" s="27">
        <f>INDEX(SW_DE_Original!$A$3:$K$329,MATCH(SupplementaryWeight_Line3.9!$F75,SW_DE_Original!$K$3:$K$329,0),8)</f>
        <v>0</v>
      </c>
      <c r="N75" s="27">
        <f>INDEX(SW_DE_Original!$A$3:$K$329,MATCH(SupplementaryWeight_Line3.9!$F75,SW_DE_Original!$K$3:$K$329,0),9)</f>
        <v>0</v>
      </c>
      <c r="O75" s="27">
        <f t="shared" si="2"/>
        <v>4.2</v>
      </c>
      <c r="P75" s="54">
        <f>INDEX(OperationalSharingDetail!$C$4:$Q$330,MATCH(SupplementaryWeight_Line3.9!C75,OperationalSharingDetail!$C$4:$C$330,0),15)</f>
        <v>8</v>
      </c>
      <c r="Q75" s="27">
        <f t="shared" si="3"/>
        <v>12.2</v>
      </c>
    </row>
    <row r="76" spans="1:17" ht="15" x14ac:dyDescent="0.25">
      <c r="A76" s="2">
        <v>2021</v>
      </c>
      <c r="B76" s="2" t="s">
        <v>381</v>
      </c>
      <c r="C76" s="3" t="s">
        <v>80</v>
      </c>
      <c r="D76" s="2" t="s">
        <v>728</v>
      </c>
      <c r="E76" s="2" t="s">
        <v>728</v>
      </c>
      <c r="F76" s="3" t="s">
        <v>80</v>
      </c>
      <c r="G76" s="3" t="s">
        <v>481</v>
      </c>
      <c r="H76" s="27">
        <f>INDEX(SW_DE_Original!$A$3:$K$329,MATCH(SupplementaryWeight_Line3.9!$F76,SW_DE_Original!$K$3:$K$329,0),3)</f>
        <v>1.56</v>
      </c>
      <c r="I76" s="27">
        <f>INDEX(SW_DE_Original!$A$3:$K$329,MATCH(SupplementaryWeight_Line3.9!$F76,SW_DE_Original!$K$3:$K$329,0),4)</f>
        <v>0</v>
      </c>
      <c r="J76" s="27">
        <f>INDEX(SW_DE_Original!$A$3:$K$329,MATCH(SupplementaryWeight_Line3.9!$F76,SW_DE_Original!$K$3:$K$329,0),5)</f>
        <v>0</v>
      </c>
      <c r="K76" s="27">
        <f>INDEX(SW_DE_Original!$A$3:$K$329,MATCH(SupplementaryWeight_Line3.9!$F76,SW_DE_Original!$K$3:$K$329,0),6)</f>
        <v>0</v>
      </c>
      <c r="L76" s="27">
        <f>INDEX(SW_DE_Original!$A$3:$K$329,MATCH(SupplementaryWeight_Line3.9!$F76,SW_DE_Original!$K$3:$K$329,0),7)</f>
        <v>0</v>
      </c>
      <c r="M76" s="27">
        <f>INDEX(SW_DE_Original!$A$3:$K$329,MATCH(SupplementaryWeight_Line3.9!$F76,SW_DE_Original!$K$3:$K$329,0),8)</f>
        <v>0</v>
      </c>
      <c r="N76" s="27">
        <f>INDEX(SW_DE_Original!$A$3:$K$329,MATCH(SupplementaryWeight_Line3.9!$F76,SW_DE_Original!$K$3:$K$329,0),9)</f>
        <v>0</v>
      </c>
      <c r="O76" s="27">
        <f t="shared" si="2"/>
        <v>1.56</v>
      </c>
      <c r="P76" s="54">
        <f>INDEX(OperationalSharingDetail!$C$4:$Q$330,MATCH(SupplementaryWeight_Line3.9!C76,OperationalSharingDetail!$C$4:$C$330,0),15)</f>
        <v>21</v>
      </c>
      <c r="Q76" s="27">
        <f t="shared" si="3"/>
        <v>22.56</v>
      </c>
    </row>
    <row r="77" spans="1:17" ht="15" x14ac:dyDescent="0.25">
      <c r="A77" s="2">
        <v>2021</v>
      </c>
      <c r="B77" s="2" t="s">
        <v>383</v>
      </c>
      <c r="C77" s="3" t="s">
        <v>81</v>
      </c>
      <c r="D77" s="2" t="s">
        <v>728</v>
      </c>
      <c r="E77" s="2" t="s">
        <v>728</v>
      </c>
      <c r="F77" s="3" t="s">
        <v>81</v>
      </c>
      <c r="G77" s="3" t="s">
        <v>482</v>
      </c>
      <c r="H77" s="27">
        <f>INDEX(SW_DE_Original!$A$3:$K$329,MATCH(SupplementaryWeight_Line3.9!$F77,SW_DE_Original!$K$3:$K$329,0),3)</f>
        <v>4.34</v>
      </c>
      <c r="I77" s="27">
        <f>INDEX(SW_DE_Original!$A$3:$K$329,MATCH(SupplementaryWeight_Line3.9!$F77,SW_DE_Original!$K$3:$K$329,0),4)</f>
        <v>0</v>
      </c>
      <c r="J77" s="27">
        <f>INDEX(SW_DE_Original!$A$3:$K$329,MATCH(SupplementaryWeight_Line3.9!$F77,SW_DE_Original!$K$3:$K$329,0),5)</f>
        <v>0</v>
      </c>
      <c r="K77" s="27">
        <f>INDEX(SW_DE_Original!$A$3:$K$329,MATCH(SupplementaryWeight_Line3.9!$F77,SW_DE_Original!$K$3:$K$329,0),6)</f>
        <v>0</v>
      </c>
      <c r="L77" s="27">
        <f>INDEX(SW_DE_Original!$A$3:$K$329,MATCH(SupplementaryWeight_Line3.9!$F77,SW_DE_Original!$K$3:$K$329,0),7)</f>
        <v>0</v>
      </c>
      <c r="M77" s="27">
        <f>INDEX(SW_DE_Original!$A$3:$K$329,MATCH(SupplementaryWeight_Line3.9!$F77,SW_DE_Original!$K$3:$K$329,0),8)</f>
        <v>0</v>
      </c>
      <c r="N77" s="27">
        <f>INDEX(SW_DE_Original!$A$3:$K$329,MATCH(SupplementaryWeight_Line3.9!$F77,SW_DE_Original!$K$3:$K$329,0),9)</f>
        <v>32.299999999999997</v>
      </c>
      <c r="O77" s="27">
        <f t="shared" si="2"/>
        <v>36.64</v>
      </c>
      <c r="P77" s="54">
        <f>INDEX(OperationalSharingDetail!$C$4:$Q$330,MATCH(SupplementaryWeight_Line3.9!C77,OperationalSharingDetail!$C$4:$C$330,0),15)</f>
        <v>21</v>
      </c>
      <c r="Q77" s="27">
        <f t="shared" si="3"/>
        <v>57.64</v>
      </c>
    </row>
    <row r="78" spans="1:17" ht="15" x14ac:dyDescent="0.25">
      <c r="A78" s="2">
        <v>2021</v>
      </c>
      <c r="B78" s="2" t="s">
        <v>383</v>
      </c>
      <c r="C78" s="3" t="s">
        <v>82</v>
      </c>
      <c r="D78" s="2" t="s">
        <v>728</v>
      </c>
      <c r="E78" s="2" t="s">
        <v>728</v>
      </c>
      <c r="F78" s="3" t="s">
        <v>82</v>
      </c>
      <c r="G78" s="3" t="s">
        <v>483</v>
      </c>
      <c r="H78" s="27">
        <f>INDEX(SW_DE_Original!$A$3:$K$329,MATCH(SupplementaryWeight_Line3.9!$F78,SW_DE_Original!$K$3:$K$329,0),3)</f>
        <v>93.38</v>
      </c>
      <c r="I78" s="27">
        <f>INDEX(SW_DE_Original!$A$3:$K$329,MATCH(SupplementaryWeight_Line3.9!$F78,SW_DE_Original!$K$3:$K$329,0),4)</f>
        <v>0</v>
      </c>
      <c r="J78" s="27">
        <f>INDEX(SW_DE_Original!$A$3:$K$329,MATCH(SupplementaryWeight_Line3.9!$F78,SW_DE_Original!$K$3:$K$329,0),5)</f>
        <v>0</v>
      </c>
      <c r="K78" s="27">
        <f>INDEX(SW_DE_Original!$A$3:$K$329,MATCH(SupplementaryWeight_Line3.9!$F78,SW_DE_Original!$K$3:$K$329,0),6)</f>
        <v>0</v>
      </c>
      <c r="L78" s="27">
        <f>INDEX(SW_DE_Original!$A$3:$K$329,MATCH(SupplementaryWeight_Line3.9!$F78,SW_DE_Original!$K$3:$K$329,0),7)</f>
        <v>0</v>
      </c>
      <c r="M78" s="27">
        <f>INDEX(SW_DE_Original!$A$3:$K$329,MATCH(SupplementaryWeight_Line3.9!$F78,SW_DE_Original!$K$3:$K$329,0),8)</f>
        <v>0</v>
      </c>
      <c r="N78" s="27">
        <f>INDEX(SW_DE_Original!$A$3:$K$329,MATCH(SupplementaryWeight_Line3.9!$F78,SW_DE_Original!$K$3:$K$329,0),9)</f>
        <v>0</v>
      </c>
      <c r="O78" s="27">
        <f t="shared" si="2"/>
        <v>93.38</v>
      </c>
      <c r="P78" s="54">
        <f>INDEX(OperationalSharingDetail!$C$4:$Q$330,MATCH(SupplementaryWeight_Line3.9!C78,OperationalSharingDetail!$C$4:$C$330,0),15)</f>
        <v>0</v>
      </c>
      <c r="Q78" s="27">
        <f t="shared" si="3"/>
        <v>93.38</v>
      </c>
    </row>
    <row r="79" spans="1:17" ht="15" x14ac:dyDescent="0.25">
      <c r="A79" s="2">
        <v>2021</v>
      </c>
      <c r="B79" s="2" t="s">
        <v>383</v>
      </c>
      <c r="C79" s="3" t="s">
        <v>83</v>
      </c>
      <c r="D79" s="2" t="s">
        <v>393</v>
      </c>
      <c r="E79" s="2" t="s">
        <v>728</v>
      </c>
      <c r="F79" s="3" t="s">
        <v>83</v>
      </c>
      <c r="G79" s="3" t="s">
        <v>484</v>
      </c>
      <c r="H79" s="27">
        <f>INDEX(SW_DE_Original!$A$3:$K$329,MATCH(SupplementaryWeight_Line3.9!$F79,SW_DE_Original!$K$3:$K$329,0),3)</f>
        <v>12.41</v>
      </c>
      <c r="I79" s="27">
        <f>INDEX(SW_DE_Original!$A$3:$K$329,MATCH(SupplementaryWeight_Line3.9!$F79,SW_DE_Original!$K$3:$K$329,0),4)</f>
        <v>0</v>
      </c>
      <c r="J79" s="27">
        <f>INDEX(SW_DE_Original!$A$3:$K$329,MATCH(SupplementaryWeight_Line3.9!$F79,SW_DE_Original!$K$3:$K$329,0),5)</f>
        <v>0</v>
      </c>
      <c r="K79" s="27">
        <f>INDEX(SW_DE_Original!$A$3:$K$329,MATCH(SupplementaryWeight_Line3.9!$F79,SW_DE_Original!$K$3:$K$329,0),6)</f>
        <v>0</v>
      </c>
      <c r="L79" s="27">
        <f>INDEX(SW_DE_Original!$A$3:$K$329,MATCH(SupplementaryWeight_Line3.9!$F79,SW_DE_Original!$K$3:$K$329,0),7)</f>
        <v>4.05</v>
      </c>
      <c r="M79" s="27">
        <f>INDEX(SW_DE_Original!$A$3:$K$329,MATCH(SupplementaryWeight_Line3.9!$F79,SW_DE_Original!$K$3:$K$329,0),8)</f>
        <v>0</v>
      </c>
      <c r="N79" s="27">
        <f>INDEX(SW_DE_Original!$A$3:$K$329,MATCH(SupplementaryWeight_Line3.9!$F79,SW_DE_Original!$K$3:$K$329,0),9)</f>
        <v>0</v>
      </c>
      <c r="O79" s="27">
        <f t="shared" si="2"/>
        <v>16.46</v>
      </c>
      <c r="P79" s="54">
        <f>INDEX(OperationalSharingDetail!$C$4:$Q$330,MATCH(SupplementaryWeight_Line3.9!C79,OperationalSharingDetail!$C$4:$C$330,0),15)</f>
        <v>5</v>
      </c>
      <c r="Q79" s="27">
        <f t="shared" si="3"/>
        <v>21.46</v>
      </c>
    </row>
    <row r="80" spans="1:17" ht="15" x14ac:dyDescent="0.25">
      <c r="A80" s="2">
        <v>2021</v>
      </c>
      <c r="B80" s="2" t="s">
        <v>381</v>
      </c>
      <c r="C80" s="3" t="s">
        <v>84</v>
      </c>
      <c r="D80" s="2" t="s">
        <v>728</v>
      </c>
      <c r="E80" s="2" t="s">
        <v>728</v>
      </c>
      <c r="F80" s="3" t="s">
        <v>84</v>
      </c>
      <c r="G80" s="3" t="s">
        <v>485</v>
      </c>
      <c r="H80" s="27">
        <f>INDEX(SW_DE_Original!$A$3:$K$329,MATCH(SupplementaryWeight_Line3.9!$F80,SW_DE_Original!$K$3:$K$329,0),3)</f>
        <v>29.13</v>
      </c>
      <c r="I80" s="27">
        <f>INDEX(SW_DE_Original!$A$3:$K$329,MATCH(SupplementaryWeight_Line3.9!$F80,SW_DE_Original!$K$3:$K$329,0),4)</f>
        <v>0</v>
      </c>
      <c r="J80" s="27">
        <f>INDEX(SW_DE_Original!$A$3:$K$329,MATCH(SupplementaryWeight_Line3.9!$F80,SW_DE_Original!$K$3:$K$329,0),5)</f>
        <v>0</v>
      </c>
      <c r="K80" s="27">
        <f>INDEX(SW_DE_Original!$A$3:$K$329,MATCH(SupplementaryWeight_Line3.9!$F80,SW_DE_Original!$K$3:$K$329,0),6)</f>
        <v>0.28999999999999998</v>
      </c>
      <c r="L80" s="27">
        <f>INDEX(SW_DE_Original!$A$3:$K$329,MATCH(SupplementaryWeight_Line3.9!$F80,SW_DE_Original!$K$3:$K$329,0),7)</f>
        <v>0</v>
      </c>
      <c r="M80" s="27">
        <f>INDEX(SW_DE_Original!$A$3:$K$329,MATCH(SupplementaryWeight_Line3.9!$F80,SW_DE_Original!$K$3:$K$329,0),8)</f>
        <v>0</v>
      </c>
      <c r="N80" s="27">
        <f>INDEX(SW_DE_Original!$A$3:$K$329,MATCH(SupplementaryWeight_Line3.9!$F80,SW_DE_Original!$K$3:$K$329,0),9)</f>
        <v>0</v>
      </c>
      <c r="O80" s="27">
        <f t="shared" si="2"/>
        <v>29.419999999999998</v>
      </c>
      <c r="P80" s="54">
        <f>INDEX(OperationalSharingDetail!$C$4:$Q$330,MATCH(SupplementaryWeight_Line3.9!C80,OperationalSharingDetail!$C$4:$C$330,0),15)</f>
        <v>0</v>
      </c>
      <c r="Q80" s="27">
        <f t="shared" si="3"/>
        <v>29.419999999999998</v>
      </c>
    </row>
    <row r="81" spans="1:17" ht="15" x14ac:dyDescent="0.25">
      <c r="A81" s="2">
        <v>2021</v>
      </c>
      <c r="B81" s="2" t="s">
        <v>386</v>
      </c>
      <c r="C81" s="3" t="s">
        <v>85</v>
      </c>
      <c r="D81" s="2" t="s">
        <v>728</v>
      </c>
      <c r="E81" s="2" t="s">
        <v>728</v>
      </c>
      <c r="F81" s="3" t="s">
        <v>85</v>
      </c>
      <c r="G81" s="3" t="s">
        <v>736</v>
      </c>
      <c r="H81" s="27">
        <f>INDEX(SW_DE_Original!$A$3:$K$329,MATCH(SupplementaryWeight_Line3.9!$F81,SW_DE_Original!$K$3:$K$329,0),3)</f>
        <v>1.93</v>
      </c>
      <c r="I81" s="27">
        <f>INDEX(SW_DE_Original!$A$3:$K$329,MATCH(SupplementaryWeight_Line3.9!$F81,SW_DE_Original!$K$3:$K$329,0),4)</f>
        <v>0</v>
      </c>
      <c r="J81" s="27">
        <f>INDEX(SW_DE_Original!$A$3:$K$329,MATCH(SupplementaryWeight_Line3.9!$F81,SW_DE_Original!$K$3:$K$329,0),5)</f>
        <v>0</v>
      </c>
      <c r="K81" s="27">
        <f>INDEX(SW_DE_Original!$A$3:$K$329,MATCH(SupplementaryWeight_Line3.9!$F81,SW_DE_Original!$K$3:$K$329,0),6)</f>
        <v>0.05</v>
      </c>
      <c r="L81" s="27">
        <f>INDEX(SW_DE_Original!$A$3:$K$329,MATCH(SupplementaryWeight_Line3.9!$F81,SW_DE_Original!$K$3:$K$329,0),7)</f>
        <v>0</v>
      </c>
      <c r="M81" s="27">
        <f>INDEX(SW_DE_Original!$A$3:$K$329,MATCH(SupplementaryWeight_Line3.9!$F81,SW_DE_Original!$K$3:$K$329,0),8)</f>
        <v>0</v>
      </c>
      <c r="N81" s="27">
        <f>INDEX(SW_DE_Original!$A$3:$K$329,MATCH(SupplementaryWeight_Line3.9!$F81,SW_DE_Original!$K$3:$K$329,0),9)</f>
        <v>0</v>
      </c>
      <c r="O81" s="27">
        <f t="shared" si="2"/>
        <v>1.98</v>
      </c>
      <c r="P81" s="54">
        <f>INDEX(OperationalSharingDetail!$C$4:$Q$330,MATCH(SupplementaryWeight_Line3.9!C81,OperationalSharingDetail!$C$4:$C$330,0),15)</f>
        <v>11</v>
      </c>
      <c r="Q81" s="27">
        <f t="shared" si="3"/>
        <v>12.98</v>
      </c>
    </row>
    <row r="82" spans="1:17" ht="15" x14ac:dyDescent="0.25">
      <c r="A82" s="2">
        <v>2021</v>
      </c>
      <c r="B82" s="2" t="s">
        <v>390</v>
      </c>
      <c r="C82" s="3" t="s">
        <v>86</v>
      </c>
      <c r="D82" s="2" t="s">
        <v>728</v>
      </c>
      <c r="E82" s="2" t="s">
        <v>728</v>
      </c>
      <c r="F82" s="3" t="s">
        <v>86</v>
      </c>
      <c r="G82" s="3" t="s">
        <v>486</v>
      </c>
      <c r="H82" s="27">
        <f>INDEX(SW_DE_Original!$A$3:$K$329,MATCH(SupplementaryWeight_Line3.9!$F82,SW_DE_Original!$K$3:$K$329,0),3)</f>
        <v>91.57</v>
      </c>
      <c r="I82" s="27">
        <f>INDEX(SW_DE_Original!$A$3:$K$329,MATCH(SupplementaryWeight_Line3.9!$F82,SW_DE_Original!$K$3:$K$329,0),4)</f>
        <v>0</v>
      </c>
      <c r="J82" s="27">
        <f>INDEX(SW_DE_Original!$A$3:$K$329,MATCH(SupplementaryWeight_Line3.9!$F82,SW_DE_Original!$K$3:$K$329,0),5)</f>
        <v>0</v>
      </c>
      <c r="K82" s="27">
        <f>INDEX(SW_DE_Original!$A$3:$K$329,MATCH(SupplementaryWeight_Line3.9!$F82,SW_DE_Original!$K$3:$K$329,0),6)</f>
        <v>0.08</v>
      </c>
      <c r="L82" s="27">
        <f>INDEX(SW_DE_Original!$A$3:$K$329,MATCH(SupplementaryWeight_Line3.9!$F82,SW_DE_Original!$K$3:$K$329,0),7)</f>
        <v>0</v>
      </c>
      <c r="M82" s="27">
        <f>INDEX(SW_DE_Original!$A$3:$K$329,MATCH(SupplementaryWeight_Line3.9!$F82,SW_DE_Original!$K$3:$K$329,0),8)</f>
        <v>0</v>
      </c>
      <c r="N82" s="27">
        <f>INDEX(SW_DE_Original!$A$3:$K$329,MATCH(SupplementaryWeight_Line3.9!$F82,SW_DE_Original!$K$3:$K$329,0),9)</f>
        <v>0</v>
      </c>
      <c r="O82" s="27">
        <f t="shared" si="2"/>
        <v>91.649999999999991</v>
      </c>
      <c r="P82" s="54">
        <f>INDEX(OperationalSharingDetail!$C$4:$Q$330,MATCH(SupplementaryWeight_Line3.9!C82,OperationalSharingDetail!$C$4:$C$330,0),15)</f>
        <v>0</v>
      </c>
      <c r="Q82" s="27">
        <f t="shared" si="3"/>
        <v>91.649999999999991</v>
      </c>
    </row>
    <row r="83" spans="1:17" ht="15" x14ac:dyDescent="0.25">
      <c r="A83" s="2">
        <v>2021</v>
      </c>
      <c r="B83" s="2" t="s">
        <v>386</v>
      </c>
      <c r="C83" s="3" t="s">
        <v>87</v>
      </c>
      <c r="D83" s="2" t="s">
        <v>728</v>
      </c>
      <c r="E83" s="2" t="s">
        <v>728</v>
      </c>
      <c r="F83" s="3" t="s">
        <v>87</v>
      </c>
      <c r="G83" s="3" t="s">
        <v>487</v>
      </c>
      <c r="H83" s="27">
        <f>INDEX(SW_DE_Original!$A$3:$K$329,MATCH(SupplementaryWeight_Line3.9!$F83,SW_DE_Original!$K$3:$K$329,0),3)</f>
        <v>15.09</v>
      </c>
      <c r="I83" s="27">
        <f>INDEX(SW_DE_Original!$A$3:$K$329,MATCH(SupplementaryWeight_Line3.9!$F83,SW_DE_Original!$K$3:$K$329,0),4)</f>
        <v>0</v>
      </c>
      <c r="J83" s="27">
        <f>INDEX(SW_DE_Original!$A$3:$K$329,MATCH(SupplementaryWeight_Line3.9!$F83,SW_DE_Original!$K$3:$K$329,0),5)</f>
        <v>0</v>
      </c>
      <c r="K83" s="27">
        <f>INDEX(SW_DE_Original!$A$3:$K$329,MATCH(SupplementaryWeight_Line3.9!$F83,SW_DE_Original!$K$3:$K$329,0),6)</f>
        <v>0</v>
      </c>
      <c r="L83" s="27">
        <f>INDEX(SW_DE_Original!$A$3:$K$329,MATCH(SupplementaryWeight_Line3.9!$F83,SW_DE_Original!$K$3:$K$329,0),7)</f>
        <v>0</v>
      </c>
      <c r="M83" s="27">
        <f>INDEX(SW_DE_Original!$A$3:$K$329,MATCH(SupplementaryWeight_Line3.9!$F83,SW_DE_Original!$K$3:$K$329,0),8)</f>
        <v>0</v>
      </c>
      <c r="N83" s="27">
        <f>INDEX(SW_DE_Original!$A$3:$K$329,MATCH(SupplementaryWeight_Line3.9!$F83,SW_DE_Original!$K$3:$K$329,0),9)</f>
        <v>0</v>
      </c>
      <c r="O83" s="27">
        <f t="shared" si="2"/>
        <v>15.09</v>
      </c>
      <c r="P83" s="54">
        <f>INDEX(OperationalSharingDetail!$C$4:$Q$330,MATCH(SupplementaryWeight_Line3.9!C83,OperationalSharingDetail!$C$4:$C$330,0),15)</f>
        <v>5</v>
      </c>
      <c r="Q83" s="27">
        <f t="shared" si="3"/>
        <v>20.09</v>
      </c>
    </row>
    <row r="84" spans="1:17" ht="15" x14ac:dyDescent="0.25">
      <c r="A84" s="2">
        <v>2021</v>
      </c>
      <c r="B84" s="2" t="s">
        <v>389</v>
      </c>
      <c r="C84" s="3" t="s">
        <v>88</v>
      </c>
      <c r="D84" s="2" t="s">
        <v>223</v>
      </c>
      <c r="E84" s="2" t="s">
        <v>728</v>
      </c>
      <c r="F84" s="3" t="s">
        <v>88</v>
      </c>
      <c r="G84" s="3" t="s">
        <v>737</v>
      </c>
      <c r="H84" s="27">
        <f>INDEX(SW_DE_Original!$A$3:$K$329,MATCH(SupplementaryWeight_Line3.9!$F84,SW_DE_Original!$K$3:$K$329,0),3)</f>
        <v>17.079999999999998</v>
      </c>
      <c r="I84" s="27">
        <f>INDEX(SW_DE_Original!$A$3:$K$329,MATCH(SupplementaryWeight_Line3.9!$F84,SW_DE_Original!$K$3:$K$329,0),4)</f>
        <v>0</v>
      </c>
      <c r="J84" s="27">
        <f>INDEX(SW_DE_Original!$A$3:$K$329,MATCH(SupplementaryWeight_Line3.9!$F84,SW_DE_Original!$K$3:$K$329,0),5)</f>
        <v>0</v>
      </c>
      <c r="K84" s="27">
        <f>INDEX(SW_DE_Original!$A$3:$K$329,MATCH(SupplementaryWeight_Line3.9!$F84,SW_DE_Original!$K$3:$K$329,0),6)</f>
        <v>0</v>
      </c>
      <c r="L84" s="27">
        <f>INDEX(SW_DE_Original!$A$3:$K$329,MATCH(SupplementaryWeight_Line3.9!$F84,SW_DE_Original!$K$3:$K$329,0),7)</f>
        <v>0</v>
      </c>
      <c r="M84" s="27">
        <f>INDEX(SW_DE_Original!$A$3:$K$329,MATCH(SupplementaryWeight_Line3.9!$F84,SW_DE_Original!$K$3:$K$329,0),8)</f>
        <v>0</v>
      </c>
      <c r="N84" s="27">
        <f>INDEX(SW_DE_Original!$A$3:$K$329,MATCH(SupplementaryWeight_Line3.9!$F84,SW_DE_Original!$K$3:$K$329,0),9)</f>
        <v>0</v>
      </c>
      <c r="O84" s="27">
        <f t="shared" si="2"/>
        <v>17.079999999999998</v>
      </c>
      <c r="P84" s="54">
        <f>INDEX(OperationalSharingDetail!$C$4:$Q$330,MATCH(SupplementaryWeight_Line3.9!C84,OperationalSharingDetail!$C$4:$C$330,0),15)</f>
        <v>0</v>
      </c>
      <c r="Q84" s="27">
        <f t="shared" si="3"/>
        <v>17.079999999999998</v>
      </c>
    </row>
    <row r="85" spans="1:17" ht="15" x14ac:dyDescent="0.25">
      <c r="A85" s="2">
        <v>2021</v>
      </c>
      <c r="B85" s="2" t="s">
        <v>390</v>
      </c>
      <c r="C85" s="3" t="s">
        <v>89</v>
      </c>
      <c r="D85" s="2" t="s">
        <v>728</v>
      </c>
      <c r="E85" s="2" t="s">
        <v>728</v>
      </c>
      <c r="F85" s="3" t="s">
        <v>89</v>
      </c>
      <c r="G85" s="3" t="s">
        <v>489</v>
      </c>
      <c r="H85" s="27">
        <f>INDEX(SW_DE_Original!$A$3:$K$329,MATCH(SupplementaryWeight_Line3.9!$F85,SW_DE_Original!$K$3:$K$329,0),3)</f>
        <v>3.19</v>
      </c>
      <c r="I85" s="27">
        <f>INDEX(SW_DE_Original!$A$3:$K$329,MATCH(SupplementaryWeight_Line3.9!$F85,SW_DE_Original!$K$3:$K$329,0),4)</f>
        <v>0</v>
      </c>
      <c r="J85" s="27">
        <f>INDEX(SW_DE_Original!$A$3:$K$329,MATCH(SupplementaryWeight_Line3.9!$F85,SW_DE_Original!$K$3:$K$329,0),5)</f>
        <v>0</v>
      </c>
      <c r="K85" s="27">
        <f>INDEX(SW_DE_Original!$A$3:$K$329,MATCH(SupplementaryWeight_Line3.9!$F85,SW_DE_Original!$K$3:$K$329,0),6)</f>
        <v>0</v>
      </c>
      <c r="L85" s="27">
        <f>INDEX(SW_DE_Original!$A$3:$K$329,MATCH(SupplementaryWeight_Line3.9!$F85,SW_DE_Original!$K$3:$K$329,0),7)</f>
        <v>0</v>
      </c>
      <c r="M85" s="27">
        <f>INDEX(SW_DE_Original!$A$3:$K$329,MATCH(SupplementaryWeight_Line3.9!$F85,SW_DE_Original!$K$3:$K$329,0),8)</f>
        <v>0</v>
      </c>
      <c r="N85" s="27">
        <f>INDEX(SW_DE_Original!$A$3:$K$329,MATCH(SupplementaryWeight_Line3.9!$F85,SW_DE_Original!$K$3:$K$329,0),9)</f>
        <v>0</v>
      </c>
      <c r="O85" s="27">
        <f t="shared" si="2"/>
        <v>3.19</v>
      </c>
      <c r="P85" s="54">
        <f>INDEX(OperationalSharingDetail!$C$4:$Q$330,MATCH(SupplementaryWeight_Line3.9!C85,OperationalSharingDetail!$C$4:$C$330,0),15)</f>
        <v>8</v>
      </c>
      <c r="Q85" s="27">
        <f t="shared" si="3"/>
        <v>11.19</v>
      </c>
    </row>
    <row r="86" spans="1:17" ht="15" x14ac:dyDescent="0.25">
      <c r="A86" s="2">
        <v>2021</v>
      </c>
      <c r="B86" s="2" t="s">
        <v>384</v>
      </c>
      <c r="C86" s="3" t="s">
        <v>90</v>
      </c>
      <c r="D86" s="2" t="s">
        <v>728</v>
      </c>
      <c r="E86" s="2" t="s">
        <v>728</v>
      </c>
      <c r="F86" s="3" t="s">
        <v>90</v>
      </c>
      <c r="G86" s="3" t="s">
        <v>490</v>
      </c>
      <c r="H86" s="27">
        <f>INDEX(SW_DE_Original!$A$3:$K$329,MATCH(SupplementaryWeight_Line3.9!$F86,SW_DE_Original!$K$3:$K$329,0),3)</f>
        <v>14.3</v>
      </c>
      <c r="I86" s="27">
        <f>INDEX(SW_DE_Original!$A$3:$K$329,MATCH(SupplementaryWeight_Line3.9!$F86,SW_DE_Original!$K$3:$K$329,0),4)</f>
        <v>0</v>
      </c>
      <c r="J86" s="27">
        <f>INDEX(SW_DE_Original!$A$3:$K$329,MATCH(SupplementaryWeight_Line3.9!$F86,SW_DE_Original!$K$3:$K$329,0),5)</f>
        <v>0</v>
      </c>
      <c r="K86" s="27">
        <f>INDEX(SW_DE_Original!$A$3:$K$329,MATCH(SupplementaryWeight_Line3.9!$F86,SW_DE_Original!$K$3:$K$329,0),6)</f>
        <v>0</v>
      </c>
      <c r="L86" s="27">
        <f>INDEX(SW_DE_Original!$A$3:$K$329,MATCH(SupplementaryWeight_Line3.9!$F86,SW_DE_Original!$K$3:$K$329,0),7)</f>
        <v>0</v>
      </c>
      <c r="M86" s="27">
        <f>INDEX(SW_DE_Original!$A$3:$K$329,MATCH(SupplementaryWeight_Line3.9!$F86,SW_DE_Original!$K$3:$K$329,0),8)</f>
        <v>0</v>
      </c>
      <c r="N86" s="27">
        <f>INDEX(SW_DE_Original!$A$3:$K$329,MATCH(SupplementaryWeight_Line3.9!$F86,SW_DE_Original!$K$3:$K$329,0),9)</f>
        <v>0</v>
      </c>
      <c r="O86" s="27">
        <f t="shared" si="2"/>
        <v>14.3</v>
      </c>
      <c r="P86" s="54">
        <f>INDEX(OperationalSharingDetail!$C$4:$Q$330,MATCH(SupplementaryWeight_Line3.9!C86,OperationalSharingDetail!$C$4:$C$330,0),15)</f>
        <v>18</v>
      </c>
      <c r="Q86" s="27">
        <f t="shared" si="3"/>
        <v>32.299999999999997</v>
      </c>
    </row>
    <row r="87" spans="1:17" ht="15" x14ac:dyDescent="0.25">
      <c r="A87" s="2">
        <v>2021</v>
      </c>
      <c r="B87" s="2" t="s">
        <v>382</v>
      </c>
      <c r="C87" s="3" t="s">
        <v>91</v>
      </c>
      <c r="D87" s="2" t="s">
        <v>728</v>
      </c>
      <c r="E87" s="2" t="s">
        <v>728</v>
      </c>
      <c r="F87" s="3" t="s">
        <v>91</v>
      </c>
      <c r="G87" s="3" t="s">
        <v>491</v>
      </c>
      <c r="H87" s="27">
        <f>INDEX(SW_DE_Original!$A$3:$K$329,MATCH(SupplementaryWeight_Line3.9!$F87,SW_DE_Original!$K$3:$K$329,0),3)</f>
        <v>9.4499999999999993</v>
      </c>
      <c r="I87" s="27">
        <f>INDEX(SW_DE_Original!$A$3:$K$329,MATCH(SupplementaryWeight_Line3.9!$F87,SW_DE_Original!$K$3:$K$329,0),4)</f>
        <v>0</v>
      </c>
      <c r="J87" s="27">
        <f>INDEX(SW_DE_Original!$A$3:$K$329,MATCH(SupplementaryWeight_Line3.9!$F87,SW_DE_Original!$K$3:$K$329,0),5)</f>
        <v>0</v>
      </c>
      <c r="K87" s="27">
        <f>INDEX(SW_DE_Original!$A$3:$K$329,MATCH(SupplementaryWeight_Line3.9!$F87,SW_DE_Original!$K$3:$K$329,0),6)</f>
        <v>0.42</v>
      </c>
      <c r="L87" s="27">
        <f>INDEX(SW_DE_Original!$A$3:$K$329,MATCH(SupplementaryWeight_Line3.9!$F87,SW_DE_Original!$K$3:$K$329,0),7)</f>
        <v>0</v>
      </c>
      <c r="M87" s="27">
        <f>INDEX(SW_DE_Original!$A$3:$K$329,MATCH(SupplementaryWeight_Line3.9!$F87,SW_DE_Original!$K$3:$K$329,0),8)</f>
        <v>0</v>
      </c>
      <c r="N87" s="27">
        <f>INDEX(SW_DE_Original!$A$3:$K$329,MATCH(SupplementaryWeight_Line3.9!$F87,SW_DE_Original!$K$3:$K$329,0),9)</f>
        <v>0</v>
      </c>
      <c r="O87" s="27">
        <f t="shared" si="2"/>
        <v>9.8699999999999992</v>
      </c>
      <c r="P87" s="54">
        <f>INDEX(OperationalSharingDetail!$C$4:$Q$330,MATCH(SupplementaryWeight_Line3.9!C87,OperationalSharingDetail!$C$4:$C$330,0),15)</f>
        <v>8</v>
      </c>
      <c r="Q87" s="27">
        <f t="shared" si="3"/>
        <v>17.869999999999997</v>
      </c>
    </row>
    <row r="88" spans="1:17" ht="15" x14ac:dyDescent="0.25">
      <c r="A88" s="2">
        <v>2021</v>
      </c>
      <c r="B88" s="2" t="s">
        <v>381</v>
      </c>
      <c r="C88" s="3" t="s">
        <v>92</v>
      </c>
      <c r="D88" s="2" t="s">
        <v>728</v>
      </c>
      <c r="E88" s="2" t="s">
        <v>728</v>
      </c>
      <c r="F88" s="3" t="s">
        <v>92</v>
      </c>
      <c r="G88" s="3" t="s">
        <v>738</v>
      </c>
      <c r="H88" s="27">
        <f>INDEX(SW_DE_Original!$A$3:$K$329,MATCH(SupplementaryWeight_Line3.9!$F88,SW_DE_Original!$K$3:$K$329,0),3)</f>
        <v>173.8</v>
      </c>
      <c r="I88" s="27">
        <f>INDEX(SW_DE_Original!$A$3:$K$329,MATCH(SupplementaryWeight_Line3.9!$F88,SW_DE_Original!$K$3:$K$329,0),4)</f>
        <v>0</v>
      </c>
      <c r="J88" s="27">
        <f>INDEX(SW_DE_Original!$A$3:$K$329,MATCH(SupplementaryWeight_Line3.9!$F88,SW_DE_Original!$K$3:$K$329,0),5)</f>
        <v>18.8</v>
      </c>
      <c r="K88" s="27">
        <f>INDEX(SW_DE_Original!$A$3:$K$329,MATCH(SupplementaryWeight_Line3.9!$F88,SW_DE_Original!$K$3:$K$329,0),6)</f>
        <v>0</v>
      </c>
      <c r="L88" s="27">
        <f>INDEX(SW_DE_Original!$A$3:$K$329,MATCH(SupplementaryWeight_Line3.9!$F88,SW_DE_Original!$K$3:$K$329,0),7)</f>
        <v>0</v>
      </c>
      <c r="M88" s="27">
        <f>INDEX(SW_DE_Original!$A$3:$K$329,MATCH(SupplementaryWeight_Line3.9!$F88,SW_DE_Original!$K$3:$K$329,0),8)</f>
        <v>0</v>
      </c>
      <c r="N88" s="27">
        <f>INDEX(SW_DE_Original!$A$3:$K$329,MATCH(SupplementaryWeight_Line3.9!$F88,SW_DE_Original!$K$3:$K$329,0),9)</f>
        <v>0</v>
      </c>
      <c r="O88" s="27">
        <f t="shared" si="2"/>
        <v>192.60000000000002</v>
      </c>
      <c r="P88" s="54">
        <f>INDEX(OperationalSharingDetail!$C$4:$Q$330,MATCH(SupplementaryWeight_Line3.9!C88,OperationalSharingDetail!$C$4:$C$330,0),15)</f>
        <v>0</v>
      </c>
      <c r="Q88" s="27">
        <f t="shared" si="3"/>
        <v>192.60000000000002</v>
      </c>
    </row>
    <row r="89" spans="1:17" ht="15" x14ac:dyDescent="0.25">
      <c r="A89" s="2">
        <v>2021</v>
      </c>
      <c r="B89" s="2" t="s">
        <v>383</v>
      </c>
      <c r="C89" s="3" t="s">
        <v>93</v>
      </c>
      <c r="D89" s="2" t="s">
        <v>728</v>
      </c>
      <c r="E89" s="2" t="s">
        <v>728</v>
      </c>
      <c r="F89" s="3" t="s">
        <v>93</v>
      </c>
      <c r="G89" s="3" t="s">
        <v>493</v>
      </c>
      <c r="H89" s="27">
        <f>INDEX(SW_DE_Original!$A$3:$K$329,MATCH(SupplementaryWeight_Line3.9!$F89,SW_DE_Original!$K$3:$K$329,0),3)</f>
        <v>0.61</v>
      </c>
      <c r="I89" s="27">
        <f>INDEX(SW_DE_Original!$A$3:$K$329,MATCH(SupplementaryWeight_Line3.9!$F89,SW_DE_Original!$K$3:$K$329,0),4)</f>
        <v>0</v>
      </c>
      <c r="J89" s="27">
        <f>INDEX(SW_DE_Original!$A$3:$K$329,MATCH(SupplementaryWeight_Line3.9!$F89,SW_DE_Original!$K$3:$K$329,0),5)</f>
        <v>0</v>
      </c>
      <c r="K89" s="27">
        <f>INDEX(SW_DE_Original!$A$3:$K$329,MATCH(SupplementaryWeight_Line3.9!$F89,SW_DE_Original!$K$3:$K$329,0),6)</f>
        <v>0</v>
      </c>
      <c r="L89" s="27">
        <f>INDEX(SW_DE_Original!$A$3:$K$329,MATCH(SupplementaryWeight_Line3.9!$F89,SW_DE_Original!$K$3:$K$329,0),7)</f>
        <v>0</v>
      </c>
      <c r="M89" s="27">
        <f>INDEX(SW_DE_Original!$A$3:$K$329,MATCH(SupplementaryWeight_Line3.9!$F89,SW_DE_Original!$K$3:$K$329,0),8)</f>
        <v>0</v>
      </c>
      <c r="N89" s="27">
        <f>INDEX(SW_DE_Original!$A$3:$K$329,MATCH(SupplementaryWeight_Line3.9!$F89,SW_DE_Original!$K$3:$K$329,0),9)</f>
        <v>0</v>
      </c>
      <c r="O89" s="27">
        <f t="shared" si="2"/>
        <v>0.61</v>
      </c>
      <c r="P89" s="54">
        <f>INDEX(OperationalSharingDetail!$C$4:$Q$330,MATCH(SupplementaryWeight_Line3.9!C89,OperationalSharingDetail!$C$4:$C$330,0),15)</f>
        <v>18</v>
      </c>
      <c r="Q89" s="27">
        <f t="shared" si="3"/>
        <v>18.61</v>
      </c>
    </row>
    <row r="90" spans="1:17" ht="15" x14ac:dyDescent="0.25">
      <c r="A90" s="2">
        <v>2021</v>
      </c>
      <c r="B90" s="2" t="s">
        <v>382</v>
      </c>
      <c r="C90" s="3" t="s">
        <v>94</v>
      </c>
      <c r="D90" s="2" t="s">
        <v>728</v>
      </c>
      <c r="E90" s="2" t="s">
        <v>728</v>
      </c>
      <c r="F90" s="3" t="s">
        <v>94</v>
      </c>
      <c r="G90" s="3" t="s">
        <v>494</v>
      </c>
      <c r="H90" s="27">
        <f>INDEX(SW_DE_Original!$A$3:$K$329,MATCH(SupplementaryWeight_Line3.9!$F90,SW_DE_Original!$K$3:$K$329,0),3)</f>
        <v>7.65</v>
      </c>
      <c r="I90" s="27">
        <f>INDEX(SW_DE_Original!$A$3:$K$329,MATCH(SupplementaryWeight_Line3.9!$F90,SW_DE_Original!$K$3:$K$329,0),4)</f>
        <v>0</v>
      </c>
      <c r="J90" s="27">
        <f>INDEX(SW_DE_Original!$A$3:$K$329,MATCH(SupplementaryWeight_Line3.9!$F90,SW_DE_Original!$K$3:$K$329,0),5)</f>
        <v>0</v>
      </c>
      <c r="K90" s="27">
        <f>INDEX(SW_DE_Original!$A$3:$K$329,MATCH(SupplementaryWeight_Line3.9!$F90,SW_DE_Original!$K$3:$K$329,0),6)</f>
        <v>0</v>
      </c>
      <c r="L90" s="27">
        <f>INDEX(SW_DE_Original!$A$3:$K$329,MATCH(SupplementaryWeight_Line3.9!$F90,SW_DE_Original!$K$3:$K$329,0),7)</f>
        <v>0.86</v>
      </c>
      <c r="M90" s="27">
        <f>INDEX(SW_DE_Original!$A$3:$K$329,MATCH(SupplementaryWeight_Line3.9!$F90,SW_DE_Original!$K$3:$K$329,0),8)</f>
        <v>0</v>
      </c>
      <c r="N90" s="27">
        <f>INDEX(SW_DE_Original!$A$3:$K$329,MATCH(SupplementaryWeight_Line3.9!$F90,SW_DE_Original!$K$3:$K$329,0),9)</f>
        <v>0</v>
      </c>
      <c r="O90" s="27">
        <f t="shared" si="2"/>
        <v>8.51</v>
      </c>
      <c r="P90" s="54">
        <f>INDEX(OperationalSharingDetail!$C$4:$Q$330,MATCH(SupplementaryWeight_Line3.9!C90,OperationalSharingDetail!$C$4:$C$330,0),15)</f>
        <v>18</v>
      </c>
      <c r="Q90" s="27">
        <f t="shared" si="3"/>
        <v>26.509999999999998</v>
      </c>
    </row>
    <row r="91" spans="1:17" ht="15" x14ac:dyDescent="0.25">
      <c r="A91" s="2">
        <v>2021</v>
      </c>
      <c r="B91" s="2" t="s">
        <v>389</v>
      </c>
      <c r="C91" s="3" t="s">
        <v>95</v>
      </c>
      <c r="D91" s="2" t="s">
        <v>728</v>
      </c>
      <c r="E91" s="2" t="s">
        <v>728</v>
      </c>
      <c r="F91" s="3" t="s">
        <v>95</v>
      </c>
      <c r="G91" s="3" t="s">
        <v>495</v>
      </c>
      <c r="H91" s="27">
        <f>INDEX(SW_DE_Original!$A$3:$K$329,MATCH(SupplementaryWeight_Line3.9!$F91,SW_DE_Original!$K$3:$K$329,0),3)</f>
        <v>27.28</v>
      </c>
      <c r="I91" s="27">
        <f>INDEX(SW_DE_Original!$A$3:$K$329,MATCH(SupplementaryWeight_Line3.9!$F91,SW_DE_Original!$K$3:$K$329,0),4)</f>
        <v>0.01</v>
      </c>
      <c r="J91" s="27">
        <f>INDEX(SW_DE_Original!$A$3:$K$329,MATCH(SupplementaryWeight_Line3.9!$F91,SW_DE_Original!$K$3:$K$329,0),5)</f>
        <v>0</v>
      </c>
      <c r="K91" s="27">
        <f>INDEX(SW_DE_Original!$A$3:$K$329,MATCH(SupplementaryWeight_Line3.9!$F91,SW_DE_Original!$K$3:$K$329,0),6)</f>
        <v>0</v>
      </c>
      <c r="L91" s="27">
        <f>INDEX(SW_DE_Original!$A$3:$K$329,MATCH(SupplementaryWeight_Line3.9!$F91,SW_DE_Original!$K$3:$K$329,0),7)</f>
        <v>0</v>
      </c>
      <c r="M91" s="27">
        <f>INDEX(SW_DE_Original!$A$3:$K$329,MATCH(SupplementaryWeight_Line3.9!$F91,SW_DE_Original!$K$3:$K$329,0),8)</f>
        <v>0</v>
      </c>
      <c r="N91" s="27">
        <f>INDEX(SW_DE_Original!$A$3:$K$329,MATCH(SupplementaryWeight_Line3.9!$F91,SW_DE_Original!$K$3:$K$329,0),9)</f>
        <v>0</v>
      </c>
      <c r="O91" s="27">
        <f t="shared" si="2"/>
        <v>27.290000000000003</v>
      </c>
      <c r="P91" s="54">
        <f>INDEX(OperationalSharingDetail!$C$4:$Q$330,MATCH(SupplementaryWeight_Line3.9!C91,OperationalSharingDetail!$C$4:$C$330,0),15)</f>
        <v>0</v>
      </c>
      <c r="Q91" s="27">
        <f t="shared" si="3"/>
        <v>27.290000000000003</v>
      </c>
    </row>
    <row r="92" spans="1:17" ht="15" x14ac:dyDescent="0.25">
      <c r="A92" s="2">
        <v>2021</v>
      </c>
      <c r="B92" s="2" t="s">
        <v>382</v>
      </c>
      <c r="C92" s="3" t="s">
        <v>96</v>
      </c>
      <c r="D92" s="2" t="s">
        <v>728</v>
      </c>
      <c r="E92" s="2" t="s">
        <v>728</v>
      </c>
      <c r="F92" s="3" t="s">
        <v>96</v>
      </c>
      <c r="G92" s="3" t="s">
        <v>496</v>
      </c>
      <c r="H92" s="27">
        <f>INDEX(SW_DE_Original!$A$3:$K$329,MATCH(SupplementaryWeight_Line3.9!$F92,SW_DE_Original!$K$3:$K$329,0),3)</f>
        <v>0.97</v>
      </c>
      <c r="I92" s="27">
        <f>INDEX(SW_DE_Original!$A$3:$K$329,MATCH(SupplementaryWeight_Line3.9!$F92,SW_DE_Original!$K$3:$K$329,0),4)</f>
        <v>0</v>
      </c>
      <c r="J92" s="27">
        <f>INDEX(SW_DE_Original!$A$3:$K$329,MATCH(SupplementaryWeight_Line3.9!$F92,SW_DE_Original!$K$3:$K$329,0),5)</f>
        <v>0</v>
      </c>
      <c r="K92" s="27">
        <f>INDEX(SW_DE_Original!$A$3:$K$329,MATCH(SupplementaryWeight_Line3.9!$F92,SW_DE_Original!$K$3:$K$329,0),6)</f>
        <v>0.18</v>
      </c>
      <c r="L92" s="27">
        <f>INDEX(SW_DE_Original!$A$3:$K$329,MATCH(SupplementaryWeight_Line3.9!$F92,SW_DE_Original!$K$3:$K$329,0),7)</f>
        <v>0</v>
      </c>
      <c r="M92" s="27">
        <f>INDEX(SW_DE_Original!$A$3:$K$329,MATCH(SupplementaryWeight_Line3.9!$F92,SW_DE_Original!$K$3:$K$329,0),8)</f>
        <v>0</v>
      </c>
      <c r="N92" s="27">
        <f>INDEX(SW_DE_Original!$A$3:$K$329,MATCH(SupplementaryWeight_Line3.9!$F92,SW_DE_Original!$K$3:$K$329,0),9)</f>
        <v>0</v>
      </c>
      <c r="O92" s="27">
        <f t="shared" si="2"/>
        <v>1.1499999999999999</v>
      </c>
      <c r="P92" s="54">
        <f>INDEX(OperationalSharingDetail!$C$4:$Q$330,MATCH(SupplementaryWeight_Line3.9!C92,OperationalSharingDetail!$C$4:$C$330,0),15)</f>
        <v>19</v>
      </c>
      <c r="Q92" s="27">
        <f t="shared" si="3"/>
        <v>20.149999999999999</v>
      </c>
    </row>
    <row r="93" spans="1:17" ht="15" x14ac:dyDescent="0.25">
      <c r="A93" s="2">
        <v>2021</v>
      </c>
      <c r="B93" s="2" t="s">
        <v>390</v>
      </c>
      <c r="C93" s="3" t="s">
        <v>98</v>
      </c>
      <c r="D93" s="2" t="s">
        <v>728</v>
      </c>
      <c r="E93" s="2" t="s">
        <v>728</v>
      </c>
      <c r="F93" s="3" t="s">
        <v>98</v>
      </c>
      <c r="G93" s="3" t="s">
        <v>498</v>
      </c>
      <c r="H93" s="27">
        <f>INDEX(SW_DE_Original!$A$3:$K$329,MATCH(SupplementaryWeight_Line3.9!$F93,SW_DE_Original!$K$3:$K$329,0),3)</f>
        <v>1.9</v>
      </c>
      <c r="I93" s="27">
        <f>INDEX(SW_DE_Original!$A$3:$K$329,MATCH(SupplementaryWeight_Line3.9!$F93,SW_DE_Original!$K$3:$K$329,0),4)</f>
        <v>0</v>
      </c>
      <c r="J93" s="27">
        <f>INDEX(SW_DE_Original!$A$3:$K$329,MATCH(SupplementaryWeight_Line3.9!$F93,SW_DE_Original!$K$3:$K$329,0),5)</f>
        <v>0</v>
      </c>
      <c r="K93" s="27">
        <f>INDEX(SW_DE_Original!$A$3:$K$329,MATCH(SupplementaryWeight_Line3.9!$F93,SW_DE_Original!$K$3:$K$329,0),6)</f>
        <v>1.45</v>
      </c>
      <c r="L93" s="27">
        <f>INDEX(SW_DE_Original!$A$3:$K$329,MATCH(SupplementaryWeight_Line3.9!$F93,SW_DE_Original!$K$3:$K$329,0),7)</f>
        <v>0</v>
      </c>
      <c r="M93" s="27">
        <f>INDEX(SW_DE_Original!$A$3:$K$329,MATCH(SupplementaryWeight_Line3.9!$F93,SW_DE_Original!$K$3:$K$329,0),8)</f>
        <v>0</v>
      </c>
      <c r="N93" s="27">
        <f>INDEX(SW_DE_Original!$A$3:$K$329,MATCH(SupplementaryWeight_Line3.9!$F93,SW_DE_Original!$K$3:$K$329,0),9)</f>
        <v>0</v>
      </c>
      <c r="O93" s="27">
        <f t="shared" si="2"/>
        <v>3.3499999999999996</v>
      </c>
      <c r="P93" s="54">
        <f>INDEX(OperationalSharingDetail!$C$4:$Q$330,MATCH(SupplementaryWeight_Line3.9!C93,OperationalSharingDetail!$C$4:$C$330,0),15)</f>
        <v>13</v>
      </c>
      <c r="Q93" s="27">
        <f t="shared" si="3"/>
        <v>16.350000000000001</v>
      </c>
    </row>
    <row r="94" spans="1:17" ht="15" x14ac:dyDescent="0.25">
      <c r="A94" s="2">
        <v>2021</v>
      </c>
      <c r="B94" s="2" t="s">
        <v>385</v>
      </c>
      <c r="C94" s="3" t="s">
        <v>99</v>
      </c>
      <c r="D94" s="2" t="s">
        <v>728</v>
      </c>
      <c r="E94" s="2" t="s">
        <v>728</v>
      </c>
      <c r="F94" s="3" t="s">
        <v>99</v>
      </c>
      <c r="G94" s="3" t="s">
        <v>499</v>
      </c>
      <c r="H94" s="27">
        <f>INDEX(SW_DE_Original!$A$3:$K$329,MATCH(SupplementaryWeight_Line3.9!$F94,SW_DE_Original!$K$3:$K$329,0),3)</f>
        <v>8.3699999999999992</v>
      </c>
      <c r="I94" s="27">
        <f>INDEX(SW_DE_Original!$A$3:$K$329,MATCH(SupplementaryWeight_Line3.9!$F94,SW_DE_Original!$K$3:$K$329,0),4)</f>
        <v>0</v>
      </c>
      <c r="J94" s="27">
        <f>INDEX(SW_DE_Original!$A$3:$K$329,MATCH(SupplementaryWeight_Line3.9!$F94,SW_DE_Original!$K$3:$K$329,0),5)</f>
        <v>0</v>
      </c>
      <c r="K94" s="27">
        <f>INDEX(SW_DE_Original!$A$3:$K$329,MATCH(SupplementaryWeight_Line3.9!$F94,SW_DE_Original!$K$3:$K$329,0),6)</f>
        <v>0</v>
      </c>
      <c r="L94" s="27">
        <f>INDEX(SW_DE_Original!$A$3:$K$329,MATCH(SupplementaryWeight_Line3.9!$F94,SW_DE_Original!$K$3:$K$329,0),7)</f>
        <v>0.51</v>
      </c>
      <c r="M94" s="27">
        <f>INDEX(SW_DE_Original!$A$3:$K$329,MATCH(SupplementaryWeight_Line3.9!$F94,SW_DE_Original!$K$3:$K$329,0),8)</f>
        <v>0</v>
      </c>
      <c r="N94" s="27">
        <f>INDEX(SW_DE_Original!$A$3:$K$329,MATCH(SupplementaryWeight_Line3.9!$F94,SW_DE_Original!$K$3:$K$329,0),9)</f>
        <v>0</v>
      </c>
      <c r="O94" s="27">
        <f t="shared" si="2"/>
        <v>8.879999999999999</v>
      </c>
      <c r="P94" s="54">
        <f>INDEX(OperationalSharingDetail!$C$4:$Q$330,MATCH(SupplementaryWeight_Line3.9!C94,OperationalSharingDetail!$C$4:$C$330,0),15)</f>
        <v>5</v>
      </c>
      <c r="Q94" s="27">
        <f t="shared" si="3"/>
        <v>13.879999999999999</v>
      </c>
    </row>
    <row r="95" spans="1:17" ht="15" x14ac:dyDescent="0.25">
      <c r="A95" s="2">
        <v>2021</v>
      </c>
      <c r="B95" s="2" t="s">
        <v>381</v>
      </c>
      <c r="C95" s="3" t="s">
        <v>100</v>
      </c>
      <c r="D95" s="2" t="s">
        <v>728</v>
      </c>
      <c r="E95" s="2" t="s">
        <v>728</v>
      </c>
      <c r="F95" s="3" t="s">
        <v>100</v>
      </c>
      <c r="G95" s="3" t="s">
        <v>500</v>
      </c>
      <c r="H95" s="27">
        <f>INDEX(SW_DE_Original!$A$3:$K$329,MATCH(SupplementaryWeight_Line3.9!$F95,SW_DE_Original!$K$3:$K$329,0),3)</f>
        <v>3.92</v>
      </c>
      <c r="I95" s="27">
        <f>INDEX(SW_DE_Original!$A$3:$K$329,MATCH(SupplementaryWeight_Line3.9!$F95,SW_DE_Original!$K$3:$K$329,0),4)</f>
        <v>0</v>
      </c>
      <c r="J95" s="27">
        <f>INDEX(SW_DE_Original!$A$3:$K$329,MATCH(SupplementaryWeight_Line3.9!$F95,SW_DE_Original!$K$3:$K$329,0),5)</f>
        <v>0</v>
      </c>
      <c r="K95" s="27">
        <f>INDEX(SW_DE_Original!$A$3:$K$329,MATCH(SupplementaryWeight_Line3.9!$F95,SW_DE_Original!$K$3:$K$329,0),6)</f>
        <v>0.08</v>
      </c>
      <c r="L95" s="27">
        <f>INDEX(SW_DE_Original!$A$3:$K$329,MATCH(SupplementaryWeight_Line3.9!$F95,SW_DE_Original!$K$3:$K$329,0),7)</f>
        <v>1.7</v>
      </c>
      <c r="M95" s="27">
        <f>INDEX(SW_DE_Original!$A$3:$K$329,MATCH(SupplementaryWeight_Line3.9!$F95,SW_DE_Original!$K$3:$K$329,0),8)</f>
        <v>0</v>
      </c>
      <c r="N95" s="27">
        <f>INDEX(SW_DE_Original!$A$3:$K$329,MATCH(SupplementaryWeight_Line3.9!$F95,SW_DE_Original!$K$3:$K$329,0),9)</f>
        <v>0</v>
      </c>
      <c r="O95" s="27">
        <f t="shared" si="2"/>
        <v>5.7</v>
      </c>
      <c r="P95" s="54">
        <f>INDEX(OperationalSharingDetail!$C$4:$Q$330,MATCH(SupplementaryWeight_Line3.9!C95,OperationalSharingDetail!$C$4:$C$330,0),15)</f>
        <v>13</v>
      </c>
      <c r="Q95" s="27">
        <f t="shared" si="3"/>
        <v>18.7</v>
      </c>
    </row>
    <row r="96" spans="1:17" ht="15" x14ac:dyDescent="0.25">
      <c r="A96" s="2">
        <v>2021</v>
      </c>
      <c r="B96" s="2" t="s">
        <v>382</v>
      </c>
      <c r="C96" s="3" t="s">
        <v>101</v>
      </c>
      <c r="D96" s="2" t="s">
        <v>728</v>
      </c>
      <c r="E96" s="2" t="s">
        <v>728</v>
      </c>
      <c r="F96" s="3" t="s">
        <v>101</v>
      </c>
      <c r="G96" s="3" t="s">
        <v>501</v>
      </c>
      <c r="H96" s="27">
        <f>INDEX(SW_DE_Original!$A$3:$K$329,MATCH(SupplementaryWeight_Line3.9!$F96,SW_DE_Original!$K$3:$K$329,0),3)</f>
        <v>1.36</v>
      </c>
      <c r="I96" s="27">
        <f>INDEX(SW_DE_Original!$A$3:$K$329,MATCH(SupplementaryWeight_Line3.9!$F96,SW_DE_Original!$K$3:$K$329,0),4)</f>
        <v>0</v>
      </c>
      <c r="J96" s="27">
        <f>INDEX(SW_DE_Original!$A$3:$K$329,MATCH(SupplementaryWeight_Line3.9!$F96,SW_DE_Original!$K$3:$K$329,0),5)</f>
        <v>0</v>
      </c>
      <c r="K96" s="27">
        <f>INDEX(SW_DE_Original!$A$3:$K$329,MATCH(SupplementaryWeight_Line3.9!$F96,SW_DE_Original!$K$3:$K$329,0),6)</f>
        <v>0</v>
      </c>
      <c r="L96" s="27">
        <f>INDEX(SW_DE_Original!$A$3:$K$329,MATCH(SupplementaryWeight_Line3.9!$F96,SW_DE_Original!$K$3:$K$329,0),7)</f>
        <v>0</v>
      </c>
      <c r="M96" s="27">
        <f>INDEX(SW_DE_Original!$A$3:$K$329,MATCH(SupplementaryWeight_Line3.9!$F96,SW_DE_Original!$K$3:$K$329,0),8)</f>
        <v>0</v>
      </c>
      <c r="N96" s="27">
        <f>INDEX(SW_DE_Original!$A$3:$K$329,MATCH(SupplementaryWeight_Line3.9!$F96,SW_DE_Original!$K$3:$K$329,0),9)</f>
        <v>0</v>
      </c>
      <c r="O96" s="27">
        <f t="shared" si="2"/>
        <v>1.36</v>
      </c>
      <c r="P96" s="54">
        <f>INDEX(OperationalSharingDetail!$C$4:$Q$330,MATCH(SupplementaryWeight_Line3.9!C96,OperationalSharingDetail!$C$4:$C$330,0),15)</f>
        <v>15</v>
      </c>
      <c r="Q96" s="27">
        <f t="shared" si="3"/>
        <v>16.36</v>
      </c>
    </row>
    <row r="97" spans="1:17" ht="15" x14ac:dyDescent="0.25">
      <c r="A97" s="2">
        <v>2021</v>
      </c>
      <c r="B97" s="2" t="s">
        <v>382</v>
      </c>
      <c r="C97" s="3" t="s">
        <v>363</v>
      </c>
      <c r="D97" s="2" t="s">
        <v>728</v>
      </c>
      <c r="E97" s="2" t="s">
        <v>728</v>
      </c>
      <c r="F97" s="3" t="s">
        <v>394</v>
      </c>
      <c r="G97" s="3" t="s">
        <v>503</v>
      </c>
      <c r="H97" s="27">
        <f>INDEX(SW_DE_Original!$A$3:$K$329,MATCH(SupplementaryWeight_Line3.9!$F97,SW_DE_Original!$K$3:$K$329,0),3)</f>
        <v>4.1100000000000003</v>
      </c>
      <c r="I97" s="27">
        <f>INDEX(SW_DE_Original!$A$3:$K$329,MATCH(SupplementaryWeight_Line3.9!$F97,SW_DE_Original!$K$3:$K$329,0),4)</f>
        <v>0</v>
      </c>
      <c r="J97" s="27">
        <f>INDEX(SW_DE_Original!$A$3:$K$329,MATCH(SupplementaryWeight_Line3.9!$F97,SW_DE_Original!$K$3:$K$329,0),5)</f>
        <v>0</v>
      </c>
      <c r="K97" s="27">
        <f>INDEX(SW_DE_Original!$A$3:$K$329,MATCH(SupplementaryWeight_Line3.9!$F97,SW_DE_Original!$K$3:$K$329,0),6)</f>
        <v>0</v>
      </c>
      <c r="L97" s="27">
        <f>INDEX(SW_DE_Original!$A$3:$K$329,MATCH(SupplementaryWeight_Line3.9!$F97,SW_DE_Original!$K$3:$K$329,0),7)</f>
        <v>0</v>
      </c>
      <c r="M97" s="27">
        <f>INDEX(SW_DE_Original!$A$3:$K$329,MATCH(SupplementaryWeight_Line3.9!$F97,SW_DE_Original!$K$3:$K$329,0),8)</f>
        <v>0</v>
      </c>
      <c r="N97" s="27">
        <f>INDEX(SW_DE_Original!$A$3:$K$329,MATCH(SupplementaryWeight_Line3.9!$F97,SW_DE_Original!$K$3:$K$329,0),9)</f>
        <v>0</v>
      </c>
      <c r="O97" s="27">
        <f t="shared" si="2"/>
        <v>4.1100000000000003</v>
      </c>
      <c r="P97" s="54">
        <f>INDEX(OperationalSharingDetail!$C$4:$Q$330,MATCH(SupplementaryWeight_Line3.9!C97,OperationalSharingDetail!$C$4:$C$330,0),15)</f>
        <v>10</v>
      </c>
      <c r="Q97" s="27">
        <f t="shared" si="3"/>
        <v>14.11</v>
      </c>
    </row>
    <row r="98" spans="1:17" ht="15" x14ac:dyDescent="0.25">
      <c r="A98" s="2">
        <v>2021</v>
      </c>
      <c r="B98" s="2" t="s">
        <v>383</v>
      </c>
      <c r="C98" s="3" t="s">
        <v>179</v>
      </c>
      <c r="D98" s="2" t="s">
        <v>395</v>
      </c>
      <c r="E98" s="2" t="s">
        <v>728</v>
      </c>
      <c r="F98" s="3" t="s">
        <v>179</v>
      </c>
      <c r="G98" s="3" t="s">
        <v>576</v>
      </c>
      <c r="H98" s="27">
        <f>INDEX(SW_DE_Original!$A$3:$K$329,MATCH(SupplementaryWeight_Line3.9!$F98,SW_DE_Original!$K$3:$K$329,0),3)</f>
        <v>2.48</v>
      </c>
      <c r="I98" s="27">
        <f>INDEX(SW_DE_Original!$A$3:$K$329,MATCH(SupplementaryWeight_Line3.9!$F98,SW_DE_Original!$K$3:$K$329,0),4)</f>
        <v>0</v>
      </c>
      <c r="J98" s="27">
        <f>INDEX(SW_DE_Original!$A$3:$K$329,MATCH(SupplementaryWeight_Line3.9!$F98,SW_DE_Original!$K$3:$K$329,0),5)</f>
        <v>0</v>
      </c>
      <c r="K98" s="27">
        <f>INDEX(SW_DE_Original!$A$3:$K$329,MATCH(SupplementaryWeight_Line3.9!$F98,SW_DE_Original!$K$3:$K$329,0),6)</f>
        <v>0</v>
      </c>
      <c r="L98" s="27">
        <f>INDEX(SW_DE_Original!$A$3:$K$329,MATCH(SupplementaryWeight_Line3.9!$F98,SW_DE_Original!$K$3:$K$329,0),7)</f>
        <v>0</v>
      </c>
      <c r="M98" s="27">
        <f>INDEX(SW_DE_Original!$A$3:$K$329,MATCH(SupplementaryWeight_Line3.9!$F98,SW_DE_Original!$K$3:$K$329,0),8)</f>
        <v>0</v>
      </c>
      <c r="N98" s="27">
        <f>INDEX(SW_DE_Original!$A$3:$K$329,MATCH(SupplementaryWeight_Line3.9!$F98,SW_DE_Original!$K$3:$K$329,0),9)</f>
        <v>0</v>
      </c>
      <c r="O98" s="27">
        <f t="shared" si="2"/>
        <v>2.48</v>
      </c>
      <c r="P98" s="54">
        <f>INDEX(OperationalSharingDetail!$C$4:$Q$330,MATCH(SupplementaryWeight_Line3.9!C98,OperationalSharingDetail!$C$4:$C$330,0),15)</f>
        <v>21</v>
      </c>
      <c r="Q98" s="27">
        <f t="shared" si="3"/>
        <v>23.48</v>
      </c>
    </row>
    <row r="99" spans="1:17" ht="15" x14ac:dyDescent="0.25">
      <c r="A99" s="2">
        <v>2021</v>
      </c>
      <c r="B99" s="2" t="s">
        <v>385</v>
      </c>
      <c r="C99" s="3" t="s">
        <v>301</v>
      </c>
      <c r="D99" s="2" t="s">
        <v>728</v>
      </c>
      <c r="E99" s="2" t="s">
        <v>728</v>
      </c>
      <c r="F99" s="3" t="s">
        <v>301</v>
      </c>
      <c r="G99" s="3" t="s">
        <v>697</v>
      </c>
      <c r="H99" s="27">
        <f>INDEX(SW_DE_Original!$A$3:$K$329,MATCH(SupplementaryWeight_Line3.9!$F99,SW_DE_Original!$K$3:$K$329,0),3)</f>
        <v>2.4</v>
      </c>
      <c r="I99" s="27">
        <f>INDEX(SW_DE_Original!$A$3:$K$329,MATCH(SupplementaryWeight_Line3.9!$F99,SW_DE_Original!$K$3:$K$329,0),4)</f>
        <v>0</v>
      </c>
      <c r="J99" s="27">
        <f>INDEX(SW_DE_Original!$A$3:$K$329,MATCH(SupplementaryWeight_Line3.9!$F99,SW_DE_Original!$K$3:$K$329,0),5)</f>
        <v>0</v>
      </c>
      <c r="K99" s="27">
        <f>INDEX(SW_DE_Original!$A$3:$K$329,MATCH(SupplementaryWeight_Line3.9!$F99,SW_DE_Original!$K$3:$K$329,0),6)</f>
        <v>0</v>
      </c>
      <c r="L99" s="27">
        <f>INDEX(SW_DE_Original!$A$3:$K$329,MATCH(SupplementaryWeight_Line3.9!$F99,SW_DE_Original!$K$3:$K$329,0),7)</f>
        <v>0</v>
      </c>
      <c r="M99" s="27">
        <f>INDEX(SW_DE_Original!$A$3:$K$329,MATCH(SupplementaryWeight_Line3.9!$F99,SW_DE_Original!$K$3:$K$329,0),8)</f>
        <v>0</v>
      </c>
      <c r="N99" s="27">
        <f>INDEX(SW_DE_Original!$A$3:$K$329,MATCH(SupplementaryWeight_Line3.9!$F99,SW_DE_Original!$K$3:$K$329,0),9)</f>
        <v>0</v>
      </c>
      <c r="O99" s="27">
        <f t="shared" si="2"/>
        <v>2.4</v>
      </c>
      <c r="P99" s="54">
        <f>INDEX(OperationalSharingDetail!$C$4:$Q$330,MATCH(SupplementaryWeight_Line3.9!C99,OperationalSharingDetail!$C$4:$C$330,0),15)</f>
        <v>18</v>
      </c>
      <c r="Q99" s="27">
        <f t="shared" si="3"/>
        <v>20.399999999999999</v>
      </c>
    </row>
    <row r="100" spans="1:17" ht="15" x14ac:dyDescent="0.25">
      <c r="A100" s="2">
        <v>2021</v>
      </c>
      <c r="B100" s="2" t="s">
        <v>383</v>
      </c>
      <c r="C100" s="3" t="s">
        <v>103</v>
      </c>
      <c r="D100" s="2" t="s">
        <v>728</v>
      </c>
      <c r="E100" s="2" t="s">
        <v>728</v>
      </c>
      <c r="F100" s="3" t="s">
        <v>103</v>
      </c>
      <c r="G100" s="3" t="s">
        <v>504</v>
      </c>
      <c r="H100" s="27">
        <f>INDEX(SW_DE_Original!$A$3:$K$329,MATCH(SupplementaryWeight_Line3.9!$F100,SW_DE_Original!$K$3:$K$329,0),3)</f>
        <v>7.29</v>
      </c>
      <c r="I100" s="27">
        <f>INDEX(SW_DE_Original!$A$3:$K$329,MATCH(SupplementaryWeight_Line3.9!$F100,SW_DE_Original!$K$3:$K$329,0),4)</f>
        <v>0</v>
      </c>
      <c r="J100" s="27">
        <f>INDEX(SW_DE_Original!$A$3:$K$329,MATCH(SupplementaryWeight_Line3.9!$F100,SW_DE_Original!$K$3:$K$329,0),5)</f>
        <v>0</v>
      </c>
      <c r="K100" s="27">
        <f>INDEX(SW_DE_Original!$A$3:$K$329,MATCH(SupplementaryWeight_Line3.9!$F100,SW_DE_Original!$K$3:$K$329,0),6)</f>
        <v>0</v>
      </c>
      <c r="L100" s="27">
        <f>INDEX(SW_DE_Original!$A$3:$K$329,MATCH(SupplementaryWeight_Line3.9!$F100,SW_DE_Original!$K$3:$K$329,0),7)</f>
        <v>0</v>
      </c>
      <c r="M100" s="27">
        <f>INDEX(SW_DE_Original!$A$3:$K$329,MATCH(SupplementaryWeight_Line3.9!$F100,SW_DE_Original!$K$3:$K$329,0),8)</f>
        <v>0</v>
      </c>
      <c r="N100" s="27">
        <f>INDEX(SW_DE_Original!$A$3:$K$329,MATCH(SupplementaryWeight_Line3.9!$F100,SW_DE_Original!$K$3:$K$329,0),9)</f>
        <v>0</v>
      </c>
      <c r="O100" s="27">
        <f t="shared" si="2"/>
        <v>7.29</v>
      </c>
      <c r="P100" s="54">
        <f>INDEX(OperationalSharingDetail!$C$4:$Q$330,MATCH(SupplementaryWeight_Line3.9!C100,OperationalSharingDetail!$C$4:$C$330,0),15)</f>
        <v>21</v>
      </c>
      <c r="Q100" s="27">
        <f t="shared" si="3"/>
        <v>28.29</v>
      </c>
    </row>
    <row r="101" spans="1:17" ht="15" x14ac:dyDescent="0.25">
      <c r="A101" s="2">
        <v>2021</v>
      </c>
      <c r="B101" s="2" t="s">
        <v>389</v>
      </c>
      <c r="C101" s="3" t="s">
        <v>104</v>
      </c>
      <c r="D101" s="2" t="s">
        <v>728</v>
      </c>
      <c r="E101" s="2" t="s">
        <v>728</v>
      </c>
      <c r="F101" s="3" t="s">
        <v>104</v>
      </c>
      <c r="G101" s="3" t="s">
        <v>505</v>
      </c>
      <c r="H101" s="27">
        <f>INDEX(SW_DE_Original!$A$3:$K$329,MATCH(SupplementaryWeight_Line3.9!$F101,SW_DE_Original!$K$3:$K$329,0),3)</f>
        <v>5.54</v>
      </c>
      <c r="I101" s="27">
        <f>INDEX(SW_DE_Original!$A$3:$K$329,MATCH(SupplementaryWeight_Line3.9!$F101,SW_DE_Original!$K$3:$K$329,0),4)</f>
        <v>0</v>
      </c>
      <c r="J101" s="27">
        <f>INDEX(SW_DE_Original!$A$3:$K$329,MATCH(SupplementaryWeight_Line3.9!$F101,SW_DE_Original!$K$3:$K$329,0),5)</f>
        <v>0</v>
      </c>
      <c r="K101" s="27">
        <f>INDEX(SW_DE_Original!$A$3:$K$329,MATCH(SupplementaryWeight_Line3.9!$F101,SW_DE_Original!$K$3:$K$329,0),6)</f>
        <v>0</v>
      </c>
      <c r="L101" s="27">
        <f>INDEX(SW_DE_Original!$A$3:$K$329,MATCH(SupplementaryWeight_Line3.9!$F101,SW_DE_Original!$K$3:$K$329,0),7)</f>
        <v>0</v>
      </c>
      <c r="M101" s="27">
        <f>INDEX(SW_DE_Original!$A$3:$K$329,MATCH(SupplementaryWeight_Line3.9!$F101,SW_DE_Original!$K$3:$K$329,0),8)</f>
        <v>0</v>
      </c>
      <c r="N101" s="27">
        <f>INDEX(SW_DE_Original!$A$3:$K$329,MATCH(SupplementaryWeight_Line3.9!$F101,SW_DE_Original!$K$3:$K$329,0),9)</f>
        <v>0</v>
      </c>
      <c r="O101" s="27">
        <f t="shared" si="2"/>
        <v>5.54</v>
      </c>
      <c r="P101" s="54">
        <f>INDEX(OperationalSharingDetail!$C$4:$Q$330,MATCH(SupplementaryWeight_Line3.9!C101,OperationalSharingDetail!$C$4:$C$330,0),15)</f>
        <v>18</v>
      </c>
      <c r="Q101" s="27">
        <f t="shared" si="3"/>
        <v>23.54</v>
      </c>
    </row>
    <row r="102" spans="1:17" ht="15" x14ac:dyDescent="0.25">
      <c r="A102" s="2">
        <v>2021</v>
      </c>
      <c r="B102" s="2" t="s">
        <v>390</v>
      </c>
      <c r="C102" s="3" t="s">
        <v>102</v>
      </c>
      <c r="D102" s="2" t="s">
        <v>728</v>
      </c>
      <c r="E102" s="2" t="s">
        <v>728</v>
      </c>
      <c r="F102" s="3" t="s">
        <v>102</v>
      </c>
      <c r="G102" s="3" t="s">
        <v>502</v>
      </c>
      <c r="H102" s="27">
        <f>INDEX(SW_DE_Original!$A$3:$K$329,MATCH(SupplementaryWeight_Line3.9!$F102,SW_DE_Original!$K$3:$K$329,0),3)</f>
        <v>6.11</v>
      </c>
      <c r="I102" s="27">
        <f>INDEX(SW_DE_Original!$A$3:$K$329,MATCH(SupplementaryWeight_Line3.9!$F102,SW_DE_Original!$K$3:$K$329,0),4)</f>
        <v>0</v>
      </c>
      <c r="J102" s="27">
        <f>INDEX(SW_DE_Original!$A$3:$K$329,MATCH(SupplementaryWeight_Line3.9!$F102,SW_DE_Original!$K$3:$K$329,0),5)</f>
        <v>0</v>
      </c>
      <c r="K102" s="27">
        <f>INDEX(SW_DE_Original!$A$3:$K$329,MATCH(SupplementaryWeight_Line3.9!$F102,SW_DE_Original!$K$3:$K$329,0),6)</f>
        <v>0.39</v>
      </c>
      <c r="L102" s="27">
        <f>INDEX(SW_DE_Original!$A$3:$K$329,MATCH(SupplementaryWeight_Line3.9!$F102,SW_DE_Original!$K$3:$K$329,0),7)</f>
        <v>0</v>
      </c>
      <c r="M102" s="27">
        <f>INDEX(SW_DE_Original!$A$3:$K$329,MATCH(SupplementaryWeight_Line3.9!$F102,SW_DE_Original!$K$3:$K$329,0),8)</f>
        <v>0</v>
      </c>
      <c r="N102" s="27">
        <f>INDEX(SW_DE_Original!$A$3:$K$329,MATCH(SupplementaryWeight_Line3.9!$F102,SW_DE_Original!$K$3:$K$329,0),9)</f>
        <v>0</v>
      </c>
      <c r="O102" s="27">
        <f t="shared" si="2"/>
        <v>6.5</v>
      </c>
      <c r="P102" s="54">
        <f>INDEX(OperationalSharingDetail!$C$4:$Q$330,MATCH(SupplementaryWeight_Line3.9!C102,OperationalSharingDetail!$C$4:$C$330,0),15)</f>
        <v>21</v>
      </c>
      <c r="Q102" s="27">
        <f t="shared" si="3"/>
        <v>27.5</v>
      </c>
    </row>
    <row r="103" spans="1:17" ht="15" x14ac:dyDescent="0.25">
      <c r="A103" s="2">
        <v>2021</v>
      </c>
      <c r="B103" s="2" t="s">
        <v>386</v>
      </c>
      <c r="C103" s="3" t="s">
        <v>36</v>
      </c>
      <c r="D103" s="2" t="s">
        <v>728</v>
      </c>
      <c r="E103" s="2" t="s">
        <v>728</v>
      </c>
      <c r="F103" s="3" t="s">
        <v>36</v>
      </c>
      <c r="G103" s="3" t="s">
        <v>739</v>
      </c>
      <c r="H103" s="27">
        <f>INDEX(SW_DE_Original!$A$3:$K$329,MATCH(SupplementaryWeight_Line3.9!$F103,SW_DE_Original!$K$3:$K$329,0),3)</f>
        <v>8.8699999999999992</v>
      </c>
      <c r="I103" s="27">
        <f>INDEX(SW_DE_Original!$A$3:$K$329,MATCH(SupplementaryWeight_Line3.9!$F103,SW_DE_Original!$K$3:$K$329,0),4)</f>
        <v>0</v>
      </c>
      <c r="J103" s="27">
        <f>INDEX(SW_DE_Original!$A$3:$K$329,MATCH(SupplementaryWeight_Line3.9!$F103,SW_DE_Original!$K$3:$K$329,0),5)</f>
        <v>0</v>
      </c>
      <c r="K103" s="27">
        <f>INDEX(SW_DE_Original!$A$3:$K$329,MATCH(SupplementaryWeight_Line3.9!$F103,SW_DE_Original!$K$3:$K$329,0),6)</f>
        <v>0</v>
      </c>
      <c r="L103" s="27">
        <f>INDEX(SW_DE_Original!$A$3:$K$329,MATCH(SupplementaryWeight_Line3.9!$F103,SW_DE_Original!$K$3:$K$329,0),7)</f>
        <v>0</v>
      </c>
      <c r="M103" s="27">
        <f>INDEX(SW_DE_Original!$A$3:$K$329,MATCH(SupplementaryWeight_Line3.9!$F103,SW_DE_Original!$K$3:$K$329,0),8)</f>
        <v>0</v>
      </c>
      <c r="N103" s="27">
        <f>INDEX(SW_DE_Original!$A$3:$K$329,MATCH(SupplementaryWeight_Line3.9!$F103,SW_DE_Original!$K$3:$K$329,0),9)</f>
        <v>0</v>
      </c>
      <c r="O103" s="27">
        <f t="shared" si="2"/>
        <v>8.8699999999999992</v>
      </c>
      <c r="P103" s="54">
        <f>INDEX(OperationalSharingDetail!$C$4:$Q$330,MATCH(SupplementaryWeight_Line3.9!C103,OperationalSharingDetail!$C$4:$C$330,0),15)</f>
        <v>18</v>
      </c>
      <c r="Q103" s="27">
        <f t="shared" si="3"/>
        <v>26.869999999999997</v>
      </c>
    </row>
    <row r="104" spans="1:17" ht="15" x14ac:dyDescent="0.25">
      <c r="A104" s="2">
        <v>2021</v>
      </c>
      <c r="B104" s="2" t="s">
        <v>389</v>
      </c>
      <c r="C104" s="3" t="s">
        <v>106</v>
      </c>
      <c r="D104" s="2" t="s">
        <v>728</v>
      </c>
      <c r="E104" s="2" t="s">
        <v>728</v>
      </c>
      <c r="F104" s="3" t="s">
        <v>106</v>
      </c>
      <c r="G104" s="3" t="s">
        <v>507</v>
      </c>
      <c r="H104" s="27">
        <f>INDEX(SW_DE_Original!$A$3:$K$329,MATCH(SupplementaryWeight_Line3.9!$F104,SW_DE_Original!$K$3:$K$329,0),3)</f>
        <v>6.25</v>
      </c>
      <c r="I104" s="27">
        <f>INDEX(SW_DE_Original!$A$3:$K$329,MATCH(SupplementaryWeight_Line3.9!$F104,SW_DE_Original!$K$3:$K$329,0),4)</f>
        <v>0.02</v>
      </c>
      <c r="J104" s="27">
        <f>INDEX(SW_DE_Original!$A$3:$K$329,MATCH(SupplementaryWeight_Line3.9!$F104,SW_DE_Original!$K$3:$K$329,0),5)</f>
        <v>0</v>
      </c>
      <c r="K104" s="27">
        <f>INDEX(SW_DE_Original!$A$3:$K$329,MATCH(SupplementaryWeight_Line3.9!$F104,SW_DE_Original!$K$3:$K$329,0),6)</f>
        <v>0</v>
      </c>
      <c r="L104" s="27">
        <f>INDEX(SW_DE_Original!$A$3:$K$329,MATCH(SupplementaryWeight_Line3.9!$F104,SW_DE_Original!$K$3:$K$329,0),7)</f>
        <v>0</v>
      </c>
      <c r="M104" s="27">
        <f>INDEX(SW_DE_Original!$A$3:$K$329,MATCH(SupplementaryWeight_Line3.9!$F104,SW_DE_Original!$K$3:$K$329,0),8)</f>
        <v>0</v>
      </c>
      <c r="N104" s="27">
        <f>INDEX(SW_DE_Original!$A$3:$K$329,MATCH(SupplementaryWeight_Line3.9!$F104,SW_DE_Original!$K$3:$K$329,0),9)</f>
        <v>0</v>
      </c>
      <c r="O104" s="27">
        <f t="shared" si="2"/>
        <v>6.27</v>
      </c>
      <c r="P104" s="54">
        <f>INDEX(OperationalSharingDetail!$C$4:$Q$330,MATCH(SupplementaryWeight_Line3.9!C104,OperationalSharingDetail!$C$4:$C$330,0),15)</f>
        <v>15</v>
      </c>
      <c r="Q104" s="27">
        <f t="shared" si="3"/>
        <v>21.27</v>
      </c>
    </row>
    <row r="105" spans="1:17" ht="15" x14ac:dyDescent="0.25">
      <c r="A105" s="2">
        <v>2021</v>
      </c>
      <c r="B105" s="2" t="s">
        <v>382</v>
      </c>
      <c r="C105" s="3" t="s">
        <v>107</v>
      </c>
      <c r="D105" s="2" t="s">
        <v>728</v>
      </c>
      <c r="E105" s="2" t="s">
        <v>728</v>
      </c>
      <c r="F105" s="3" t="s">
        <v>107</v>
      </c>
      <c r="G105" s="3" t="s">
        <v>508</v>
      </c>
      <c r="H105" s="27">
        <f>INDEX(SW_DE_Original!$A$3:$K$329,MATCH(SupplementaryWeight_Line3.9!$F105,SW_DE_Original!$K$3:$K$329,0),3)</f>
        <v>2.11</v>
      </c>
      <c r="I105" s="27">
        <f>INDEX(SW_DE_Original!$A$3:$K$329,MATCH(SupplementaryWeight_Line3.9!$F105,SW_DE_Original!$K$3:$K$329,0),4)</f>
        <v>0</v>
      </c>
      <c r="J105" s="27">
        <f>INDEX(SW_DE_Original!$A$3:$K$329,MATCH(SupplementaryWeight_Line3.9!$F105,SW_DE_Original!$K$3:$K$329,0),5)</f>
        <v>0</v>
      </c>
      <c r="K105" s="27">
        <f>INDEX(SW_DE_Original!$A$3:$K$329,MATCH(SupplementaryWeight_Line3.9!$F105,SW_DE_Original!$K$3:$K$329,0),6)</f>
        <v>0</v>
      </c>
      <c r="L105" s="27">
        <f>INDEX(SW_DE_Original!$A$3:$K$329,MATCH(SupplementaryWeight_Line3.9!$F105,SW_DE_Original!$K$3:$K$329,0),7)</f>
        <v>0</v>
      </c>
      <c r="M105" s="27">
        <f>INDEX(SW_DE_Original!$A$3:$K$329,MATCH(SupplementaryWeight_Line3.9!$F105,SW_DE_Original!$K$3:$K$329,0),8)</f>
        <v>0</v>
      </c>
      <c r="N105" s="27">
        <f>INDEX(SW_DE_Original!$A$3:$K$329,MATCH(SupplementaryWeight_Line3.9!$F105,SW_DE_Original!$K$3:$K$329,0),9)</f>
        <v>0</v>
      </c>
      <c r="O105" s="27">
        <f t="shared" si="2"/>
        <v>2.11</v>
      </c>
      <c r="P105" s="54">
        <f>INDEX(OperationalSharingDetail!$C$4:$Q$330,MATCH(SupplementaryWeight_Line3.9!C105,OperationalSharingDetail!$C$4:$C$330,0),15)</f>
        <v>13</v>
      </c>
      <c r="Q105" s="27">
        <f t="shared" si="3"/>
        <v>15.11</v>
      </c>
    </row>
    <row r="106" spans="1:17" ht="15" x14ac:dyDescent="0.25">
      <c r="A106" s="2">
        <v>2021</v>
      </c>
      <c r="B106" s="2" t="s">
        <v>385</v>
      </c>
      <c r="C106" s="3" t="s">
        <v>108</v>
      </c>
      <c r="D106" s="2" t="s">
        <v>728</v>
      </c>
      <c r="E106" s="2" t="s">
        <v>728</v>
      </c>
      <c r="F106" s="3" t="s">
        <v>108</v>
      </c>
      <c r="G106" s="3" t="s">
        <v>509</v>
      </c>
      <c r="H106" s="27">
        <f>INDEX(SW_DE_Original!$A$3:$K$329,MATCH(SupplementaryWeight_Line3.9!$F106,SW_DE_Original!$K$3:$K$329,0),3)</f>
        <v>4.08</v>
      </c>
      <c r="I106" s="27">
        <f>INDEX(SW_DE_Original!$A$3:$K$329,MATCH(SupplementaryWeight_Line3.9!$F106,SW_DE_Original!$K$3:$K$329,0),4)</f>
        <v>0</v>
      </c>
      <c r="J106" s="27">
        <f>INDEX(SW_DE_Original!$A$3:$K$329,MATCH(SupplementaryWeight_Line3.9!$F106,SW_DE_Original!$K$3:$K$329,0),5)</f>
        <v>0</v>
      </c>
      <c r="K106" s="27">
        <f>INDEX(SW_DE_Original!$A$3:$K$329,MATCH(SupplementaryWeight_Line3.9!$F106,SW_DE_Original!$K$3:$K$329,0),6)</f>
        <v>0</v>
      </c>
      <c r="L106" s="27">
        <f>INDEX(SW_DE_Original!$A$3:$K$329,MATCH(SupplementaryWeight_Line3.9!$F106,SW_DE_Original!$K$3:$K$329,0),7)</f>
        <v>0</v>
      </c>
      <c r="M106" s="27">
        <f>INDEX(SW_DE_Original!$A$3:$K$329,MATCH(SupplementaryWeight_Line3.9!$F106,SW_DE_Original!$K$3:$K$329,0),8)</f>
        <v>0</v>
      </c>
      <c r="N106" s="27">
        <f>INDEX(SW_DE_Original!$A$3:$K$329,MATCH(SupplementaryWeight_Line3.9!$F106,SW_DE_Original!$K$3:$K$329,0),9)</f>
        <v>0</v>
      </c>
      <c r="O106" s="27">
        <f t="shared" si="2"/>
        <v>4.08</v>
      </c>
      <c r="P106" s="54">
        <f>INDEX(OperationalSharingDetail!$C$4:$Q$330,MATCH(SupplementaryWeight_Line3.9!C106,OperationalSharingDetail!$C$4:$C$330,0),15)</f>
        <v>0</v>
      </c>
      <c r="Q106" s="27">
        <f t="shared" si="3"/>
        <v>4.08</v>
      </c>
    </row>
    <row r="107" spans="1:17" ht="15" x14ac:dyDescent="0.25">
      <c r="A107" s="2">
        <v>2021</v>
      </c>
      <c r="B107" s="2" t="s">
        <v>387</v>
      </c>
      <c r="C107" s="3" t="s">
        <v>109</v>
      </c>
      <c r="D107" s="2" t="s">
        <v>728</v>
      </c>
      <c r="E107" s="2" t="s">
        <v>728</v>
      </c>
      <c r="F107" s="3" t="s">
        <v>109</v>
      </c>
      <c r="G107" s="3" t="s">
        <v>510</v>
      </c>
      <c r="H107" s="27">
        <f>INDEX(SW_DE_Original!$A$3:$K$329,MATCH(SupplementaryWeight_Line3.9!$F107,SW_DE_Original!$K$3:$K$329,0),3)</f>
        <v>1.75</v>
      </c>
      <c r="I107" s="27">
        <f>INDEX(SW_DE_Original!$A$3:$K$329,MATCH(SupplementaryWeight_Line3.9!$F107,SW_DE_Original!$K$3:$K$329,0),4)</f>
        <v>0</v>
      </c>
      <c r="J107" s="27">
        <f>INDEX(SW_DE_Original!$A$3:$K$329,MATCH(SupplementaryWeight_Line3.9!$F107,SW_DE_Original!$K$3:$K$329,0),5)</f>
        <v>0</v>
      </c>
      <c r="K107" s="27">
        <f>INDEX(SW_DE_Original!$A$3:$K$329,MATCH(SupplementaryWeight_Line3.9!$F107,SW_DE_Original!$K$3:$K$329,0),6)</f>
        <v>0</v>
      </c>
      <c r="L107" s="27">
        <f>INDEX(SW_DE_Original!$A$3:$K$329,MATCH(SupplementaryWeight_Line3.9!$F107,SW_DE_Original!$K$3:$K$329,0),7)</f>
        <v>2.06</v>
      </c>
      <c r="M107" s="27">
        <f>INDEX(SW_DE_Original!$A$3:$K$329,MATCH(SupplementaryWeight_Line3.9!$F107,SW_DE_Original!$K$3:$K$329,0),8)</f>
        <v>0</v>
      </c>
      <c r="N107" s="27">
        <f>INDEX(SW_DE_Original!$A$3:$K$329,MATCH(SupplementaryWeight_Line3.9!$F107,SW_DE_Original!$K$3:$K$329,0),9)</f>
        <v>0</v>
      </c>
      <c r="O107" s="27">
        <f t="shared" si="2"/>
        <v>3.81</v>
      </c>
      <c r="P107" s="54">
        <f>INDEX(OperationalSharingDetail!$C$4:$Q$330,MATCH(SupplementaryWeight_Line3.9!C107,OperationalSharingDetail!$C$4:$C$330,0),15)</f>
        <v>21</v>
      </c>
      <c r="Q107" s="27">
        <f t="shared" si="3"/>
        <v>24.81</v>
      </c>
    </row>
    <row r="108" spans="1:17" ht="15" x14ac:dyDescent="0.25">
      <c r="A108" s="2">
        <v>2021</v>
      </c>
      <c r="B108" s="2" t="s">
        <v>383</v>
      </c>
      <c r="C108" s="3" t="s">
        <v>110</v>
      </c>
      <c r="D108" s="2" t="s">
        <v>728</v>
      </c>
      <c r="E108" s="2" t="s">
        <v>728</v>
      </c>
      <c r="F108" s="3" t="s">
        <v>110</v>
      </c>
      <c r="G108" s="3" t="s">
        <v>511</v>
      </c>
      <c r="H108" s="27">
        <f>INDEX(SW_DE_Original!$A$3:$K$329,MATCH(SupplementaryWeight_Line3.9!$F108,SW_DE_Original!$K$3:$K$329,0),3)</f>
        <v>0.65</v>
      </c>
      <c r="I108" s="27">
        <f>INDEX(SW_DE_Original!$A$3:$K$329,MATCH(SupplementaryWeight_Line3.9!$F108,SW_DE_Original!$K$3:$K$329,0),4)</f>
        <v>0</v>
      </c>
      <c r="J108" s="27">
        <f>INDEX(SW_DE_Original!$A$3:$K$329,MATCH(SupplementaryWeight_Line3.9!$F108,SW_DE_Original!$K$3:$K$329,0),5)</f>
        <v>0</v>
      </c>
      <c r="K108" s="27">
        <f>INDEX(SW_DE_Original!$A$3:$K$329,MATCH(SupplementaryWeight_Line3.9!$F108,SW_DE_Original!$K$3:$K$329,0),6)</f>
        <v>0</v>
      </c>
      <c r="L108" s="27">
        <f>INDEX(SW_DE_Original!$A$3:$K$329,MATCH(SupplementaryWeight_Line3.9!$F108,SW_DE_Original!$K$3:$K$329,0),7)</f>
        <v>5.59</v>
      </c>
      <c r="M108" s="27">
        <f>INDEX(SW_DE_Original!$A$3:$K$329,MATCH(SupplementaryWeight_Line3.9!$F108,SW_DE_Original!$K$3:$K$329,0),8)</f>
        <v>0</v>
      </c>
      <c r="N108" s="27">
        <f>INDEX(SW_DE_Original!$A$3:$K$329,MATCH(SupplementaryWeight_Line3.9!$F108,SW_DE_Original!$K$3:$K$329,0),9)</f>
        <v>0</v>
      </c>
      <c r="O108" s="27">
        <f t="shared" si="2"/>
        <v>6.24</v>
      </c>
      <c r="P108" s="54">
        <f>INDEX(OperationalSharingDetail!$C$4:$Q$330,MATCH(SupplementaryWeight_Line3.9!C108,OperationalSharingDetail!$C$4:$C$330,0),15)</f>
        <v>21</v>
      </c>
      <c r="Q108" s="27">
        <f t="shared" si="3"/>
        <v>27.240000000000002</v>
      </c>
    </row>
    <row r="109" spans="1:17" ht="15" x14ac:dyDescent="0.25">
      <c r="A109" s="2">
        <v>2021</v>
      </c>
      <c r="B109" s="2" t="s">
        <v>385</v>
      </c>
      <c r="C109" s="3" t="s">
        <v>111</v>
      </c>
      <c r="D109" s="2" t="s">
        <v>728</v>
      </c>
      <c r="E109" s="2" t="s">
        <v>728</v>
      </c>
      <c r="F109" s="3" t="s">
        <v>111</v>
      </c>
      <c r="G109" s="3" t="s">
        <v>740</v>
      </c>
      <c r="H109" s="27">
        <f>INDEX(SW_DE_Original!$A$3:$K$329,MATCH(SupplementaryWeight_Line3.9!$F109,SW_DE_Original!$K$3:$K$329,0),3)</f>
        <v>2.23</v>
      </c>
      <c r="I109" s="27">
        <f>INDEX(SW_DE_Original!$A$3:$K$329,MATCH(SupplementaryWeight_Line3.9!$F109,SW_DE_Original!$K$3:$K$329,0),4)</f>
        <v>0</v>
      </c>
      <c r="J109" s="27">
        <f>INDEX(SW_DE_Original!$A$3:$K$329,MATCH(SupplementaryWeight_Line3.9!$F109,SW_DE_Original!$K$3:$K$329,0),5)</f>
        <v>0</v>
      </c>
      <c r="K109" s="27">
        <f>INDEX(SW_DE_Original!$A$3:$K$329,MATCH(SupplementaryWeight_Line3.9!$F109,SW_DE_Original!$K$3:$K$329,0),6)</f>
        <v>0</v>
      </c>
      <c r="L109" s="27">
        <f>INDEX(SW_DE_Original!$A$3:$K$329,MATCH(SupplementaryWeight_Line3.9!$F109,SW_DE_Original!$K$3:$K$329,0),7)</f>
        <v>0</v>
      </c>
      <c r="M109" s="27">
        <f>INDEX(SW_DE_Original!$A$3:$K$329,MATCH(SupplementaryWeight_Line3.9!$F109,SW_DE_Original!$K$3:$K$329,0),8)</f>
        <v>0</v>
      </c>
      <c r="N109" s="27">
        <f>INDEX(SW_DE_Original!$A$3:$K$329,MATCH(SupplementaryWeight_Line3.9!$F109,SW_DE_Original!$K$3:$K$329,0),9)</f>
        <v>0</v>
      </c>
      <c r="O109" s="27">
        <f t="shared" si="2"/>
        <v>2.23</v>
      </c>
      <c r="P109" s="54">
        <f>INDEX(OperationalSharingDetail!$C$4:$Q$330,MATCH(SupplementaryWeight_Line3.9!C109,OperationalSharingDetail!$C$4:$C$330,0),15)</f>
        <v>0</v>
      </c>
      <c r="Q109" s="27">
        <f t="shared" si="3"/>
        <v>2.23</v>
      </c>
    </row>
    <row r="110" spans="1:17" ht="15" x14ac:dyDescent="0.25">
      <c r="A110" s="2">
        <v>2021</v>
      </c>
      <c r="B110" s="2" t="s">
        <v>381</v>
      </c>
      <c r="C110" s="3" t="s">
        <v>112</v>
      </c>
      <c r="D110" s="2" t="s">
        <v>728</v>
      </c>
      <c r="E110" s="2" t="s">
        <v>728</v>
      </c>
      <c r="F110" s="3" t="s">
        <v>112</v>
      </c>
      <c r="G110" s="3" t="s">
        <v>741</v>
      </c>
      <c r="H110" s="27">
        <f>INDEX(SW_DE_Original!$A$3:$K$329,MATCH(SupplementaryWeight_Line3.9!$F110,SW_DE_Original!$K$3:$K$329,0),3)</f>
        <v>3.3</v>
      </c>
      <c r="I110" s="27">
        <f>INDEX(SW_DE_Original!$A$3:$K$329,MATCH(SupplementaryWeight_Line3.9!$F110,SW_DE_Original!$K$3:$K$329,0),4)</f>
        <v>0</v>
      </c>
      <c r="J110" s="27">
        <f>INDEX(SW_DE_Original!$A$3:$K$329,MATCH(SupplementaryWeight_Line3.9!$F110,SW_DE_Original!$K$3:$K$329,0),5)</f>
        <v>0</v>
      </c>
      <c r="K110" s="27">
        <f>INDEX(SW_DE_Original!$A$3:$K$329,MATCH(SupplementaryWeight_Line3.9!$F110,SW_DE_Original!$K$3:$K$329,0),6)</f>
        <v>0</v>
      </c>
      <c r="L110" s="27">
        <f>INDEX(SW_DE_Original!$A$3:$K$329,MATCH(SupplementaryWeight_Line3.9!$F110,SW_DE_Original!$K$3:$K$329,0),7)</f>
        <v>0</v>
      </c>
      <c r="M110" s="27">
        <f>INDEX(SW_DE_Original!$A$3:$K$329,MATCH(SupplementaryWeight_Line3.9!$F110,SW_DE_Original!$K$3:$K$329,0),8)</f>
        <v>0</v>
      </c>
      <c r="N110" s="27">
        <f>INDEX(SW_DE_Original!$A$3:$K$329,MATCH(SupplementaryWeight_Line3.9!$F110,SW_DE_Original!$K$3:$K$329,0),9)</f>
        <v>0</v>
      </c>
      <c r="O110" s="27">
        <f t="shared" si="2"/>
        <v>3.3</v>
      </c>
      <c r="P110" s="54">
        <f>INDEX(OperationalSharingDetail!$C$4:$Q$330,MATCH(SupplementaryWeight_Line3.9!C110,OperationalSharingDetail!$C$4:$C$330,0),15)</f>
        <v>21</v>
      </c>
      <c r="Q110" s="27">
        <f t="shared" si="3"/>
        <v>24.3</v>
      </c>
    </row>
    <row r="111" spans="1:17" ht="15" x14ac:dyDescent="0.25">
      <c r="A111" s="2">
        <v>2021</v>
      </c>
      <c r="B111" s="2" t="s">
        <v>386</v>
      </c>
      <c r="C111" s="3" t="s">
        <v>113</v>
      </c>
      <c r="D111" s="2" t="s">
        <v>728</v>
      </c>
      <c r="E111" s="2" t="s">
        <v>728</v>
      </c>
      <c r="F111" s="3" t="s">
        <v>113</v>
      </c>
      <c r="G111" s="3" t="s">
        <v>514</v>
      </c>
      <c r="H111" s="27">
        <f>INDEX(SW_DE_Original!$A$3:$K$329,MATCH(SupplementaryWeight_Line3.9!$F111,SW_DE_Original!$K$3:$K$329,0),3)</f>
        <v>21.71</v>
      </c>
      <c r="I111" s="27">
        <f>INDEX(SW_DE_Original!$A$3:$K$329,MATCH(SupplementaryWeight_Line3.9!$F111,SW_DE_Original!$K$3:$K$329,0),4)</f>
        <v>0</v>
      </c>
      <c r="J111" s="27">
        <f>INDEX(SW_DE_Original!$A$3:$K$329,MATCH(SupplementaryWeight_Line3.9!$F111,SW_DE_Original!$K$3:$K$329,0),5)</f>
        <v>0</v>
      </c>
      <c r="K111" s="27">
        <f>INDEX(SW_DE_Original!$A$3:$K$329,MATCH(SupplementaryWeight_Line3.9!$F111,SW_DE_Original!$K$3:$K$329,0),6)</f>
        <v>0</v>
      </c>
      <c r="L111" s="27">
        <f>INDEX(SW_DE_Original!$A$3:$K$329,MATCH(SupplementaryWeight_Line3.9!$F111,SW_DE_Original!$K$3:$K$329,0),7)</f>
        <v>0</v>
      </c>
      <c r="M111" s="27">
        <f>INDEX(SW_DE_Original!$A$3:$K$329,MATCH(SupplementaryWeight_Line3.9!$F111,SW_DE_Original!$K$3:$K$329,0),8)</f>
        <v>0</v>
      </c>
      <c r="N111" s="27">
        <f>INDEX(SW_DE_Original!$A$3:$K$329,MATCH(SupplementaryWeight_Line3.9!$F111,SW_DE_Original!$K$3:$K$329,0),9)</f>
        <v>0</v>
      </c>
      <c r="O111" s="27">
        <f t="shared" si="2"/>
        <v>21.71</v>
      </c>
      <c r="P111" s="54">
        <f>INDEX(OperationalSharingDetail!$C$4:$Q$330,MATCH(SupplementaryWeight_Line3.9!C111,OperationalSharingDetail!$C$4:$C$330,0),15)</f>
        <v>0</v>
      </c>
      <c r="Q111" s="27">
        <f t="shared" si="3"/>
        <v>21.71</v>
      </c>
    </row>
    <row r="112" spans="1:17" ht="15" x14ac:dyDescent="0.25">
      <c r="A112" s="2">
        <v>2021</v>
      </c>
      <c r="B112" s="2" t="s">
        <v>382</v>
      </c>
      <c r="C112" s="3" t="s">
        <v>114</v>
      </c>
      <c r="D112" s="2" t="s">
        <v>728</v>
      </c>
      <c r="E112" s="2" t="s">
        <v>728</v>
      </c>
      <c r="F112" s="3" t="s">
        <v>114</v>
      </c>
      <c r="G112" s="3" t="s">
        <v>515</v>
      </c>
      <c r="H112" s="27">
        <f>INDEX(SW_DE_Original!$A$3:$K$329,MATCH(SupplementaryWeight_Line3.9!$F112,SW_DE_Original!$K$3:$K$329,0),3)</f>
        <v>2.73</v>
      </c>
      <c r="I112" s="27">
        <f>INDEX(SW_DE_Original!$A$3:$K$329,MATCH(SupplementaryWeight_Line3.9!$F112,SW_DE_Original!$K$3:$K$329,0),4)</f>
        <v>0.01</v>
      </c>
      <c r="J112" s="27">
        <f>INDEX(SW_DE_Original!$A$3:$K$329,MATCH(SupplementaryWeight_Line3.9!$F112,SW_DE_Original!$K$3:$K$329,0),5)</f>
        <v>0</v>
      </c>
      <c r="K112" s="27">
        <f>INDEX(SW_DE_Original!$A$3:$K$329,MATCH(SupplementaryWeight_Line3.9!$F112,SW_DE_Original!$K$3:$K$329,0),6)</f>
        <v>0</v>
      </c>
      <c r="L112" s="27">
        <f>INDEX(SW_DE_Original!$A$3:$K$329,MATCH(SupplementaryWeight_Line3.9!$F112,SW_DE_Original!$K$3:$K$329,0),7)</f>
        <v>0</v>
      </c>
      <c r="M112" s="27">
        <f>INDEX(SW_DE_Original!$A$3:$K$329,MATCH(SupplementaryWeight_Line3.9!$F112,SW_DE_Original!$K$3:$K$329,0),8)</f>
        <v>0</v>
      </c>
      <c r="N112" s="27">
        <f>INDEX(SW_DE_Original!$A$3:$K$329,MATCH(SupplementaryWeight_Line3.9!$F112,SW_DE_Original!$K$3:$K$329,0),9)</f>
        <v>0</v>
      </c>
      <c r="O112" s="27">
        <f t="shared" si="2"/>
        <v>2.7399999999999998</v>
      </c>
      <c r="P112" s="54">
        <f>INDEX(OperationalSharingDetail!$C$4:$Q$330,MATCH(SupplementaryWeight_Line3.9!C112,OperationalSharingDetail!$C$4:$C$330,0),15)</f>
        <v>13</v>
      </c>
      <c r="Q112" s="27">
        <f t="shared" si="3"/>
        <v>15.74</v>
      </c>
    </row>
    <row r="113" spans="1:17" ht="15" x14ac:dyDescent="0.25">
      <c r="A113" s="2">
        <v>2021</v>
      </c>
      <c r="B113" s="2" t="s">
        <v>385</v>
      </c>
      <c r="C113" s="3" t="s">
        <v>115</v>
      </c>
      <c r="D113" s="2" t="s">
        <v>728</v>
      </c>
      <c r="E113" s="2" t="s">
        <v>728</v>
      </c>
      <c r="F113" s="3" t="s">
        <v>115</v>
      </c>
      <c r="G113" s="3" t="s">
        <v>516</v>
      </c>
      <c r="H113" s="27">
        <f>INDEX(SW_DE_Original!$A$3:$K$329,MATCH(SupplementaryWeight_Line3.9!$F113,SW_DE_Original!$K$3:$K$329,0),3)</f>
        <v>25.42</v>
      </c>
      <c r="I113" s="27">
        <f>INDEX(SW_DE_Original!$A$3:$K$329,MATCH(SupplementaryWeight_Line3.9!$F113,SW_DE_Original!$K$3:$K$329,0),4)</f>
        <v>0</v>
      </c>
      <c r="J113" s="27">
        <f>INDEX(SW_DE_Original!$A$3:$K$329,MATCH(SupplementaryWeight_Line3.9!$F113,SW_DE_Original!$K$3:$K$329,0),5)</f>
        <v>0</v>
      </c>
      <c r="K113" s="27">
        <f>INDEX(SW_DE_Original!$A$3:$K$329,MATCH(SupplementaryWeight_Line3.9!$F113,SW_DE_Original!$K$3:$K$329,0),6)</f>
        <v>0</v>
      </c>
      <c r="L113" s="27">
        <f>INDEX(SW_DE_Original!$A$3:$K$329,MATCH(SupplementaryWeight_Line3.9!$F113,SW_DE_Original!$K$3:$K$329,0),7)</f>
        <v>0</v>
      </c>
      <c r="M113" s="27">
        <f>INDEX(SW_DE_Original!$A$3:$K$329,MATCH(SupplementaryWeight_Line3.9!$F113,SW_DE_Original!$K$3:$K$329,0),8)</f>
        <v>0</v>
      </c>
      <c r="N113" s="27">
        <f>INDEX(SW_DE_Original!$A$3:$K$329,MATCH(SupplementaryWeight_Line3.9!$F113,SW_DE_Original!$K$3:$K$329,0),9)</f>
        <v>0</v>
      </c>
      <c r="O113" s="27">
        <f t="shared" si="2"/>
        <v>25.42</v>
      </c>
      <c r="P113" s="54">
        <f>INDEX(OperationalSharingDetail!$C$4:$Q$330,MATCH(SupplementaryWeight_Line3.9!C113,OperationalSharingDetail!$C$4:$C$330,0),15)</f>
        <v>0</v>
      </c>
      <c r="Q113" s="27">
        <f t="shared" si="3"/>
        <v>25.42</v>
      </c>
    </row>
    <row r="114" spans="1:17" ht="15" x14ac:dyDescent="0.25">
      <c r="A114" s="2">
        <v>2021</v>
      </c>
      <c r="B114" s="2" t="s">
        <v>386</v>
      </c>
      <c r="C114" s="3" t="s">
        <v>116</v>
      </c>
      <c r="D114" s="2" t="s">
        <v>728</v>
      </c>
      <c r="E114" s="2" t="s">
        <v>728</v>
      </c>
      <c r="F114" s="3" t="s">
        <v>116</v>
      </c>
      <c r="G114" s="3" t="s">
        <v>517</v>
      </c>
      <c r="H114" s="27">
        <f>INDEX(SW_DE_Original!$A$3:$K$329,MATCH(SupplementaryWeight_Line3.9!$F114,SW_DE_Original!$K$3:$K$329,0),3)</f>
        <v>8.5500000000000007</v>
      </c>
      <c r="I114" s="27">
        <f>INDEX(SW_DE_Original!$A$3:$K$329,MATCH(SupplementaryWeight_Line3.9!$F114,SW_DE_Original!$K$3:$K$329,0),4)</f>
        <v>0</v>
      </c>
      <c r="J114" s="27">
        <f>INDEX(SW_DE_Original!$A$3:$K$329,MATCH(SupplementaryWeight_Line3.9!$F114,SW_DE_Original!$K$3:$K$329,0),5)</f>
        <v>0</v>
      </c>
      <c r="K114" s="27">
        <f>INDEX(SW_DE_Original!$A$3:$K$329,MATCH(SupplementaryWeight_Line3.9!$F114,SW_DE_Original!$K$3:$K$329,0),6)</f>
        <v>0.32</v>
      </c>
      <c r="L114" s="27">
        <f>INDEX(SW_DE_Original!$A$3:$K$329,MATCH(SupplementaryWeight_Line3.9!$F114,SW_DE_Original!$K$3:$K$329,0),7)</f>
        <v>0</v>
      </c>
      <c r="M114" s="27">
        <f>INDEX(SW_DE_Original!$A$3:$K$329,MATCH(SupplementaryWeight_Line3.9!$F114,SW_DE_Original!$K$3:$K$329,0),8)</f>
        <v>0</v>
      </c>
      <c r="N114" s="27">
        <f>INDEX(SW_DE_Original!$A$3:$K$329,MATCH(SupplementaryWeight_Line3.9!$F114,SW_DE_Original!$K$3:$K$329,0),9)</f>
        <v>0</v>
      </c>
      <c r="O114" s="27">
        <f t="shared" si="2"/>
        <v>8.870000000000001</v>
      </c>
      <c r="P114" s="54">
        <f>INDEX(OperationalSharingDetail!$C$4:$Q$330,MATCH(SupplementaryWeight_Line3.9!C114,OperationalSharingDetail!$C$4:$C$330,0),15)</f>
        <v>0</v>
      </c>
      <c r="Q114" s="27">
        <f t="shared" si="3"/>
        <v>8.870000000000001</v>
      </c>
    </row>
    <row r="115" spans="1:17" ht="15" x14ac:dyDescent="0.25">
      <c r="A115" s="2">
        <v>2021</v>
      </c>
      <c r="B115" s="2" t="s">
        <v>383</v>
      </c>
      <c r="C115" s="3" t="s">
        <v>117</v>
      </c>
      <c r="D115" s="2" t="s">
        <v>728</v>
      </c>
      <c r="E115" s="2" t="s">
        <v>728</v>
      </c>
      <c r="F115" s="3" t="s">
        <v>117</v>
      </c>
      <c r="G115" s="3" t="s">
        <v>518</v>
      </c>
      <c r="H115" s="27">
        <f>INDEX(SW_DE_Original!$A$3:$K$329,MATCH(SupplementaryWeight_Line3.9!$F115,SW_DE_Original!$K$3:$K$329,0),3)</f>
        <v>1.21</v>
      </c>
      <c r="I115" s="27">
        <f>INDEX(SW_DE_Original!$A$3:$K$329,MATCH(SupplementaryWeight_Line3.9!$F115,SW_DE_Original!$K$3:$K$329,0),4)</f>
        <v>0</v>
      </c>
      <c r="J115" s="27">
        <f>INDEX(SW_DE_Original!$A$3:$K$329,MATCH(SupplementaryWeight_Line3.9!$F115,SW_DE_Original!$K$3:$K$329,0),5)</f>
        <v>0</v>
      </c>
      <c r="K115" s="27">
        <f>INDEX(SW_DE_Original!$A$3:$K$329,MATCH(SupplementaryWeight_Line3.9!$F115,SW_DE_Original!$K$3:$K$329,0),6)</f>
        <v>0</v>
      </c>
      <c r="L115" s="27">
        <f>INDEX(SW_DE_Original!$A$3:$K$329,MATCH(SupplementaryWeight_Line3.9!$F115,SW_DE_Original!$K$3:$K$329,0),7)</f>
        <v>3.19</v>
      </c>
      <c r="M115" s="27">
        <f>INDEX(SW_DE_Original!$A$3:$K$329,MATCH(SupplementaryWeight_Line3.9!$F115,SW_DE_Original!$K$3:$K$329,0),8)</f>
        <v>0</v>
      </c>
      <c r="N115" s="27">
        <f>INDEX(SW_DE_Original!$A$3:$K$329,MATCH(SupplementaryWeight_Line3.9!$F115,SW_DE_Original!$K$3:$K$329,0),9)</f>
        <v>0</v>
      </c>
      <c r="O115" s="27">
        <f t="shared" si="2"/>
        <v>4.4000000000000004</v>
      </c>
      <c r="P115" s="54">
        <f>INDEX(OperationalSharingDetail!$C$4:$Q$330,MATCH(SupplementaryWeight_Line3.9!C115,OperationalSharingDetail!$C$4:$C$330,0),15)</f>
        <v>19</v>
      </c>
      <c r="Q115" s="27">
        <f t="shared" si="3"/>
        <v>23.4</v>
      </c>
    </row>
    <row r="116" spans="1:17" ht="15" x14ac:dyDescent="0.25">
      <c r="A116" s="2">
        <v>2021</v>
      </c>
      <c r="B116" s="2" t="s">
        <v>384</v>
      </c>
      <c r="C116" s="3" t="s">
        <v>118</v>
      </c>
      <c r="D116" s="2" t="s">
        <v>728</v>
      </c>
      <c r="E116" s="2" t="s">
        <v>728</v>
      </c>
      <c r="F116" s="3" t="s">
        <v>118</v>
      </c>
      <c r="G116" s="3" t="s">
        <v>519</v>
      </c>
      <c r="H116" s="27">
        <f>INDEX(SW_DE_Original!$A$3:$K$329,MATCH(SupplementaryWeight_Line3.9!$F116,SW_DE_Original!$K$3:$K$329,0),3)</f>
        <v>1.85</v>
      </c>
      <c r="I116" s="27">
        <f>INDEX(SW_DE_Original!$A$3:$K$329,MATCH(SupplementaryWeight_Line3.9!$F116,SW_DE_Original!$K$3:$K$329,0),4)</f>
        <v>0</v>
      </c>
      <c r="J116" s="27">
        <f>INDEX(SW_DE_Original!$A$3:$K$329,MATCH(SupplementaryWeight_Line3.9!$F116,SW_DE_Original!$K$3:$K$329,0),5)</f>
        <v>0</v>
      </c>
      <c r="K116" s="27">
        <f>INDEX(SW_DE_Original!$A$3:$K$329,MATCH(SupplementaryWeight_Line3.9!$F116,SW_DE_Original!$K$3:$K$329,0),6)</f>
        <v>0</v>
      </c>
      <c r="L116" s="27">
        <f>INDEX(SW_DE_Original!$A$3:$K$329,MATCH(SupplementaryWeight_Line3.9!$F116,SW_DE_Original!$K$3:$K$329,0),7)</f>
        <v>3.79</v>
      </c>
      <c r="M116" s="27">
        <f>INDEX(SW_DE_Original!$A$3:$K$329,MATCH(SupplementaryWeight_Line3.9!$F116,SW_DE_Original!$K$3:$K$329,0),8)</f>
        <v>0</v>
      </c>
      <c r="N116" s="27">
        <f>INDEX(SW_DE_Original!$A$3:$K$329,MATCH(SupplementaryWeight_Line3.9!$F116,SW_DE_Original!$K$3:$K$329,0),9)</f>
        <v>0</v>
      </c>
      <c r="O116" s="27">
        <f t="shared" si="2"/>
        <v>5.6400000000000006</v>
      </c>
      <c r="P116" s="54">
        <f>INDEX(OperationalSharingDetail!$C$4:$Q$330,MATCH(SupplementaryWeight_Line3.9!C116,OperationalSharingDetail!$C$4:$C$330,0),15)</f>
        <v>21</v>
      </c>
      <c r="Q116" s="27">
        <f t="shared" si="3"/>
        <v>26.64</v>
      </c>
    </row>
    <row r="117" spans="1:17" ht="15" x14ac:dyDescent="0.25">
      <c r="A117" s="2">
        <v>2021</v>
      </c>
      <c r="B117" s="2" t="s">
        <v>382</v>
      </c>
      <c r="C117" s="3" t="s">
        <v>119</v>
      </c>
      <c r="D117" s="2" t="s">
        <v>728</v>
      </c>
      <c r="E117" s="2" t="s">
        <v>728</v>
      </c>
      <c r="F117" s="3" t="s">
        <v>119</v>
      </c>
      <c r="G117" s="3" t="s">
        <v>520</v>
      </c>
      <c r="H117" s="27">
        <f>INDEX(SW_DE_Original!$A$3:$K$329,MATCH(SupplementaryWeight_Line3.9!$F117,SW_DE_Original!$K$3:$K$329,0),3)</f>
        <v>6.06</v>
      </c>
      <c r="I117" s="27">
        <f>INDEX(SW_DE_Original!$A$3:$K$329,MATCH(SupplementaryWeight_Line3.9!$F117,SW_DE_Original!$K$3:$K$329,0),4)</f>
        <v>0</v>
      </c>
      <c r="J117" s="27">
        <f>INDEX(SW_DE_Original!$A$3:$K$329,MATCH(SupplementaryWeight_Line3.9!$F117,SW_DE_Original!$K$3:$K$329,0),5)</f>
        <v>0</v>
      </c>
      <c r="K117" s="27">
        <f>INDEX(SW_DE_Original!$A$3:$K$329,MATCH(SupplementaryWeight_Line3.9!$F117,SW_DE_Original!$K$3:$K$329,0),6)</f>
        <v>0</v>
      </c>
      <c r="L117" s="27">
        <f>INDEX(SW_DE_Original!$A$3:$K$329,MATCH(SupplementaryWeight_Line3.9!$F117,SW_DE_Original!$K$3:$K$329,0),7)</f>
        <v>0</v>
      </c>
      <c r="M117" s="27">
        <f>INDEX(SW_DE_Original!$A$3:$K$329,MATCH(SupplementaryWeight_Line3.9!$F117,SW_DE_Original!$K$3:$K$329,0),8)</f>
        <v>0</v>
      </c>
      <c r="N117" s="27">
        <f>INDEX(SW_DE_Original!$A$3:$K$329,MATCH(SupplementaryWeight_Line3.9!$F117,SW_DE_Original!$K$3:$K$329,0),9)</f>
        <v>0</v>
      </c>
      <c r="O117" s="27">
        <f t="shared" si="2"/>
        <v>6.06</v>
      </c>
      <c r="P117" s="54">
        <f>INDEX(OperationalSharingDetail!$C$4:$Q$330,MATCH(SupplementaryWeight_Line3.9!C117,OperationalSharingDetail!$C$4:$C$330,0),15)</f>
        <v>3</v>
      </c>
      <c r="Q117" s="27">
        <f t="shared" si="3"/>
        <v>9.0599999999999987</v>
      </c>
    </row>
    <row r="118" spans="1:17" ht="15" x14ac:dyDescent="0.25">
      <c r="A118" s="2">
        <v>2021</v>
      </c>
      <c r="B118" s="2" t="s">
        <v>384</v>
      </c>
      <c r="C118" s="3" t="s">
        <v>120</v>
      </c>
      <c r="D118" s="2" t="s">
        <v>728</v>
      </c>
      <c r="E118" s="2" t="s">
        <v>728</v>
      </c>
      <c r="F118" s="3" t="s">
        <v>120</v>
      </c>
      <c r="G118" s="3" t="s">
        <v>521</v>
      </c>
      <c r="H118" s="27">
        <f>INDEX(SW_DE_Original!$A$3:$K$329,MATCH(SupplementaryWeight_Line3.9!$F118,SW_DE_Original!$K$3:$K$329,0),3)</f>
        <v>0.83</v>
      </c>
      <c r="I118" s="27">
        <f>INDEX(SW_DE_Original!$A$3:$K$329,MATCH(SupplementaryWeight_Line3.9!$F118,SW_DE_Original!$K$3:$K$329,0),4)</f>
        <v>0.01</v>
      </c>
      <c r="J118" s="27">
        <f>INDEX(SW_DE_Original!$A$3:$K$329,MATCH(SupplementaryWeight_Line3.9!$F118,SW_DE_Original!$K$3:$K$329,0),5)</f>
        <v>0</v>
      </c>
      <c r="K118" s="27">
        <f>INDEX(SW_DE_Original!$A$3:$K$329,MATCH(SupplementaryWeight_Line3.9!$F118,SW_DE_Original!$K$3:$K$329,0),6)</f>
        <v>0</v>
      </c>
      <c r="L118" s="27">
        <f>INDEX(SW_DE_Original!$A$3:$K$329,MATCH(SupplementaryWeight_Line3.9!$F118,SW_DE_Original!$K$3:$K$329,0),7)</f>
        <v>1.9</v>
      </c>
      <c r="M118" s="27">
        <f>INDEX(SW_DE_Original!$A$3:$K$329,MATCH(SupplementaryWeight_Line3.9!$F118,SW_DE_Original!$K$3:$K$329,0),8)</f>
        <v>0</v>
      </c>
      <c r="N118" s="27">
        <f>INDEX(SW_DE_Original!$A$3:$K$329,MATCH(SupplementaryWeight_Line3.9!$F118,SW_DE_Original!$K$3:$K$329,0),9)</f>
        <v>0</v>
      </c>
      <c r="O118" s="27">
        <f t="shared" si="2"/>
        <v>2.7399999999999998</v>
      </c>
      <c r="P118" s="54">
        <f>INDEX(OperationalSharingDetail!$C$4:$Q$330,MATCH(SupplementaryWeight_Line3.9!C118,OperationalSharingDetail!$C$4:$C$330,0),15)</f>
        <v>15</v>
      </c>
      <c r="Q118" s="27">
        <f t="shared" si="3"/>
        <v>17.739999999999998</v>
      </c>
    </row>
    <row r="119" spans="1:17" ht="15" x14ac:dyDescent="0.25">
      <c r="A119" s="2">
        <v>2021</v>
      </c>
      <c r="B119" s="2" t="s">
        <v>381</v>
      </c>
      <c r="C119" s="3" t="s">
        <v>121</v>
      </c>
      <c r="D119" s="2" t="s">
        <v>728</v>
      </c>
      <c r="E119" s="2" t="s">
        <v>728</v>
      </c>
      <c r="F119" s="3" t="s">
        <v>121</v>
      </c>
      <c r="G119" s="3" t="s">
        <v>522</v>
      </c>
      <c r="H119" s="27">
        <f>INDEX(SW_DE_Original!$A$3:$K$329,MATCH(SupplementaryWeight_Line3.9!$F119,SW_DE_Original!$K$3:$K$329,0),3)</f>
        <v>8.36</v>
      </c>
      <c r="I119" s="27">
        <f>INDEX(SW_DE_Original!$A$3:$K$329,MATCH(SupplementaryWeight_Line3.9!$F119,SW_DE_Original!$K$3:$K$329,0),4)</f>
        <v>0</v>
      </c>
      <c r="J119" s="27">
        <f>INDEX(SW_DE_Original!$A$3:$K$329,MATCH(SupplementaryWeight_Line3.9!$F119,SW_DE_Original!$K$3:$K$329,0),5)</f>
        <v>0</v>
      </c>
      <c r="K119" s="27">
        <f>INDEX(SW_DE_Original!$A$3:$K$329,MATCH(SupplementaryWeight_Line3.9!$F119,SW_DE_Original!$K$3:$K$329,0),6)</f>
        <v>0</v>
      </c>
      <c r="L119" s="27">
        <f>INDEX(SW_DE_Original!$A$3:$K$329,MATCH(SupplementaryWeight_Line3.9!$F119,SW_DE_Original!$K$3:$K$329,0),7)</f>
        <v>4.8</v>
      </c>
      <c r="M119" s="27">
        <f>INDEX(SW_DE_Original!$A$3:$K$329,MATCH(SupplementaryWeight_Line3.9!$F119,SW_DE_Original!$K$3:$K$329,0),8)</f>
        <v>0</v>
      </c>
      <c r="N119" s="27">
        <f>INDEX(SW_DE_Original!$A$3:$K$329,MATCH(SupplementaryWeight_Line3.9!$F119,SW_DE_Original!$K$3:$K$329,0),9)</f>
        <v>0</v>
      </c>
      <c r="O119" s="27">
        <f t="shared" si="2"/>
        <v>13.16</v>
      </c>
      <c r="P119" s="54">
        <f>INDEX(OperationalSharingDetail!$C$4:$Q$330,MATCH(SupplementaryWeight_Line3.9!C119,OperationalSharingDetail!$C$4:$C$330,0),15)</f>
        <v>0</v>
      </c>
      <c r="Q119" s="27">
        <f t="shared" si="3"/>
        <v>13.16</v>
      </c>
    </row>
    <row r="120" spans="1:17" ht="15" x14ac:dyDescent="0.25">
      <c r="A120" s="2">
        <v>2021</v>
      </c>
      <c r="B120" s="2" t="s">
        <v>385</v>
      </c>
      <c r="C120" s="3" t="s">
        <v>122</v>
      </c>
      <c r="D120" s="2" t="s">
        <v>728</v>
      </c>
      <c r="E120" s="2" t="s">
        <v>728</v>
      </c>
      <c r="F120" s="3" t="s">
        <v>122</v>
      </c>
      <c r="G120" s="3" t="s">
        <v>523</v>
      </c>
      <c r="H120" s="27">
        <f>INDEX(SW_DE_Original!$A$3:$K$329,MATCH(SupplementaryWeight_Line3.9!$F120,SW_DE_Original!$K$3:$K$329,0),3)</f>
        <v>0.79</v>
      </c>
      <c r="I120" s="27">
        <f>INDEX(SW_DE_Original!$A$3:$K$329,MATCH(SupplementaryWeight_Line3.9!$F120,SW_DE_Original!$K$3:$K$329,0),4)</f>
        <v>0</v>
      </c>
      <c r="J120" s="27">
        <f>INDEX(SW_DE_Original!$A$3:$K$329,MATCH(SupplementaryWeight_Line3.9!$F120,SW_DE_Original!$K$3:$K$329,0),5)</f>
        <v>0</v>
      </c>
      <c r="K120" s="27">
        <f>INDEX(SW_DE_Original!$A$3:$K$329,MATCH(SupplementaryWeight_Line3.9!$F120,SW_DE_Original!$K$3:$K$329,0),6)</f>
        <v>0</v>
      </c>
      <c r="L120" s="27">
        <f>INDEX(SW_DE_Original!$A$3:$K$329,MATCH(SupplementaryWeight_Line3.9!$F120,SW_DE_Original!$K$3:$K$329,0),7)</f>
        <v>0</v>
      </c>
      <c r="M120" s="27">
        <f>INDEX(SW_DE_Original!$A$3:$K$329,MATCH(SupplementaryWeight_Line3.9!$F120,SW_DE_Original!$K$3:$K$329,0),8)</f>
        <v>0</v>
      </c>
      <c r="N120" s="27">
        <f>INDEX(SW_DE_Original!$A$3:$K$329,MATCH(SupplementaryWeight_Line3.9!$F120,SW_DE_Original!$K$3:$K$329,0),9)</f>
        <v>0</v>
      </c>
      <c r="O120" s="27">
        <f t="shared" si="2"/>
        <v>0.79</v>
      </c>
      <c r="P120" s="54">
        <f>INDEX(OperationalSharingDetail!$C$4:$Q$330,MATCH(SupplementaryWeight_Line3.9!C120,OperationalSharingDetail!$C$4:$C$330,0),15)</f>
        <v>21</v>
      </c>
      <c r="Q120" s="27">
        <f t="shared" si="3"/>
        <v>21.79</v>
      </c>
    </row>
    <row r="121" spans="1:17" ht="15" x14ac:dyDescent="0.25">
      <c r="A121" s="2">
        <v>2021</v>
      </c>
      <c r="B121" s="2" t="s">
        <v>382</v>
      </c>
      <c r="C121" s="3" t="s">
        <v>123</v>
      </c>
      <c r="D121" s="2" t="s">
        <v>728</v>
      </c>
      <c r="E121" s="2" t="s">
        <v>728</v>
      </c>
      <c r="F121" s="3" t="s">
        <v>123</v>
      </c>
      <c r="G121" s="3" t="s">
        <v>524</v>
      </c>
      <c r="H121" s="27">
        <f>INDEX(SW_DE_Original!$A$3:$K$329,MATCH(SupplementaryWeight_Line3.9!$F121,SW_DE_Original!$K$3:$K$329,0),3)</f>
        <v>3.05</v>
      </c>
      <c r="I121" s="27">
        <f>INDEX(SW_DE_Original!$A$3:$K$329,MATCH(SupplementaryWeight_Line3.9!$F121,SW_DE_Original!$K$3:$K$329,0),4)</f>
        <v>0</v>
      </c>
      <c r="J121" s="27">
        <f>INDEX(SW_DE_Original!$A$3:$K$329,MATCH(SupplementaryWeight_Line3.9!$F121,SW_DE_Original!$K$3:$K$329,0),5)</f>
        <v>0</v>
      </c>
      <c r="K121" s="27">
        <f>INDEX(SW_DE_Original!$A$3:$K$329,MATCH(SupplementaryWeight_Line3.9!$F121,SW_DE_Original!$K$3:$K$329,0),6)</f>
        <v>0</v>
      </c>
      <c r="L121" s="27">
        <f>INDEX(SW_DE_Original!$A$3:$K$329,MATCH(SupplementaryWeight_Line3.9!$F121,SW_DE_Original!$K$3:$K$329,0),7)</f>
        <v>2.59</v>
      </c>
      <c r="M121" s="27">
        <f>INDEX(SW_DE_Original!$A$3:$K$329,MATCH(SupplementaryWeight_Line3.9!$F121,SW_DE_Original!$K$3:$K$329,0),8)</f>
        <v>0</v>
      </c>
      <c r="N121" s="27">
        <f>INDEX(SW_DE_Original!$A$3:$K$329,MATCH(SupplementaryWeight_Line3.9!$F121,SW_DE_Original!$K$3:$K$329,0),9)</f>
        <v>0</v>
      </c>
      <c r="O121" s="27">
        <f t="shared" si="2"/>
        <v>5.64</v>
      </c>
      <c r="P121" s="54">
        <f>INDEX(OperationalSharingDetail!$C$4:$Q$330,MATCH(SupplementaryWeight_Line3.9!C121,OperationalSharingDetail!$C$4:$C$330,0),15)</f>
        <v>21</v>
      </c>
      <c r="Q121" s="27">
        <f t="shared" si="3"/>
        <v>26.64</v>
      </c>
    </row>
    <row r="122" spans="1:17" ht="15" x14ac:dyDescent="0.25">
      <c r="A122" s="2">
        <v>2021</v>
      </c>
      <c r="B122" s="2" t="s">
        <v>383</v>
      </c>
      <c r="C122" s="3" t="s">
        <v>124</v>
      </c>
      <c r="D122" s="2" t="s">
        <v>728</v>
      </c>
      <c r="E122" s="2" t="s">
        <v>728</v>
      </c>
      <c r="F122" s="3" t="s">
        <v>124</v>
      </c>
      <c r="G122" s="3" t="s">
        <v>525</v>
      </c>
      <c r="H122" s="27">
        <f>INDEX(SW_DE_Original!$A$3:$K$329,MATCH(SupplementaryWeight_Line3.9!$F122,SW_DE_Original!$K$3:$K$329,0),3)</f>
        <v>11.22</v>
      </c>
      <c r="I122" s="27">
        <f>INDEX(SW_DE_Original!$A$3:$K$329,MATCH(SupplementaryWeight_Line3.9!$F122,SW_DE_Original!$K$3:$K$329,0),4)</f>
        <v>0</v>
      </c>
      <c r="J122" s="27">
        <f>INDEX(SW_DE_Original!$A$3:$K$329,MATCH(SupplementaryWeight_Line3.9!$F122,SW_DE_Original!$K$3:$K$329,0),5)</f>
        <v>0</v>
      </c>
      <c r="K122" s="27">
        <f>INDEX(SW_DE_Original!$A$3:$K$329,MATCH(SupplementaryWeight_Line3.9!$F122,SW_DE_Original!$K$3:$K$329,0),6)</f>
        <v>0</v>
      </c>
      <c r="L122" s="27">
        <f>INDEX(SW_DE_Original!$A$3:$K$329,MATCH(SupplementaryWeight_Line3.9!$F122,SW_DE_Original!$K$3:$K$329,0),7)</f>
        <v>0</v>
      </c>
      <c r="M122" s="27">
        <f>INDEX(SW_DE_Original!$A$3:$K$329,MATCH(SupplementaryWeight_Line3.9!$F122,SW_DE_Original!$K$3:$K$329,0),8)</f>
        <v>0</v>
      </c>
      <c r="N122" s="27">
        <f>INDEX(SW_DE_Original!$A$3:$K$329,MATCH(SupplementaryWeight_Line3.9!$F122,SW_DE_Original!$K$3:$K$329,0),9)</f>
        <v>0</v>
      </c>
      <c r="O122" s="27">
        <f t="shared" si="2"/>
        <v>11.22</v>
      </c>
      <c r="P122" s="54">
        <f>INDEX(OperationalSharingDetail!$C$4:$Q$330,MATCH(SupplementaryWeight_Line3.9!C122,OperationalSharingDetail!$C$4:$C$330,0),15)</f>
        <v>0</v>
      </c>
      <c r="Q122" s="27">
        <f t="shared" si="3"/>
        <v>11.22</v>
      </c>
    </row>
    <row r="123" spans="1:17" ht="15" x14ac:dyDescent="0.25">
      <c r="A123" s="2">
        <v>2021</v>
      </c>
      <c r="B123" s="2" t="s">
        <v>381</v>
      </c>
      <c r="C123" s="3" t="s">
        <v>125</v>
      </c>
      <c r="D123" s="2" t="s">
        <v>728</v>
      </c>
      <c r="E123" s="2" t="s">
        <v>728</v>
      </c>
      <c r="F123" s="3" t="s">
        <v>125</v>
      </c>
      <c r="G123" s="3" t="s">
        <v>526</v>
      </c>
      <c r="H123" s="27">
        <f>INDEX(SW_DE_Original!$A$3:$K$329,MATCH(SupplementaryWeight_Line3.9!$F123,SW_DE_Original!$K$3:$K$329,0),3)</f>
        <v>1.91</v>
      </c>
      <c r="I123" s="27">
        <f>INDEX(SW_DE_Original!$A$3:$K$329,MATCH(SupplementaryWeight_Line3.9!$F123,SW_DE_Original!$K$3:$K$329,0),4)</f>
        <v>0</v>
      </c>
      <c r="J123" s="27">
        <f>INDEX(SW_DE_Original!$A$3:$K$329,MATCH(SupplementaryWeight_Line3.9!$F123,SW_DE_Original!$K$3:$K$329,0),5)</f>
        <v>0</v>
      </c>
      <c r="K123" s="27">
        <f>INDEX(SW_DE_Original!$A$3:$K$329,MATCH(SupplementaryWeight_Line3.9!$F123,SW_DE_Original!$K$3:$K$329,0),6)</f>
        <v>0</v>
      </c>
      <c r="L123" s="27">
        <f>INDEX(SW_DE_Original!$A$3:$K$329,MATCH(SupplementaryWeight_Line3.9!$F123,SW_DE_Original!$K$3:$K$329,0),7)</f>
        <v>0</v>
      </c>
      <c r="M123" s="27">
        <f>INDEX(SW_DE_Original!$A$3:$K$329,MATCH(SupplementaryWeight_Line3.9!$F123,SW_DE_Original!$K$3:$K$329,0),8)</f>
        <v>0</v>
      </c>
      <c r="N123" s="27">
        <f>INDEX(SW_DE_Original!$A$3:$K$329,MATCH(SupplementaryWeight_Line3.9!$F123,SW_DE_Original!$K$3:$K$329,0),9)</f>
        <v>0</v>
      </c>
      <c r="O123" s="27">
        <f t="shared" si="2"/>
        <v>1.91</v>
      </c>
      <c r="P123" s="54">
        <f>INDEX(OperationalSharingDetail!$C$4:$Q$330,MATCH(SupplementaryWeight_Line3.9!C123,OperationalSharingDetail!$C$4:$C$330,0),15)</f>
        <v>21</v>
      </c>
      <c r="Q123" s="27">
        <f t="shared" si="3"/>
        <v>22.91</v>
      </c>
    </row>
    <row r="124" spans="1:17" ht="15" x14ac:dyDescent="0.25">
      <c r="A124" s="2">
        <v>2021</v>
      </c>
      <c r="B124" s="2" t="s">
        <v>382</v>
      </c>
      <c r="C124" s="3" t="s">
        <v>129</v>
      </c>
      <c r="D124" s="2" t="s">
        <v>728</v>
      </c>
      <c r="E124" s="2" t="s">
        <v>728</v>
      </c>
      <c r="F124" s="3" t="s">
        <v>129</v>
      </c>
      <c r="G124" s="3" t="s">
        <v>128</v>
      </c>
      <c r="H124" s="27">
        <f>INDEX(SW_DE_Original!$A$3:$K$329,MATCH(SupplementaryWeight_Line3.9!$F124,SW_DE_Original!$K$3:$K$329,0),3)</f>
        <v>2.16</v>
      </c>
      <c r="I124" s="27">
        <f>INDEX(SW_DE_Original!$A$3:$K$329,MATCH(SupplementaryWeight_Line3.9!$F124,SW_DE_Original!$K$3:$K$329,0),4)</f>
        <v>0</v>
      </c>
      <c r="J124" s="27">
        <f>INDEX(SW_DE_Original!$A$3:$K$329,MATCH(SupplementaryWeight_Line3.9!$F124,SW_DE_Original!$K$3:$K$329,0),5)</f>
        <v>0</v>
      </c>
      <c r="K124" s="27">
        <f>INDEX(SW_DE_Original!$A$3:$K$329,MATCH(SupplementaryWeight_Line3.9!$F124,SW_DE_Original!$K$3:$K$329,0),6)</f>
        <v>0</v>
      </c>
      <c r="L124" s="27">
        <f>INDEX(SW_DE_Original!$A$3:$K$329,MATCH(SupplementaryWeight_Line3.9!$F124,SW_DE_Original!$K$3:$K$329,0),7)</f>
        <v>0</v>
      </c>
      <c r="M124" s="27">
        <f>INDEX(SW_DE_Original!$A$3:$K$329,MATCH(SupplementaryWeight_Line3.9!$F124,SW_DE_Original!$K$3:$K$329,0),8)</f>
        <v>0</v>
      </c>
      <c r="N124" s="27">
        <f>INDEX(SW_DE_Original!$A$3:$K$329,MATCH(SupplementaryWeight_Line3.9!$F124,SW_DE_Original!$K$3:$K$329,0),9)</f>
        <v>0</v>
      </c>
      <c r="O124" s="27">
        <f t="shared" si="2"/>
        <v>2.16</v>
      </c>
      <c r="P124" s="54">
        <f>INDEX(OperationalSharingDetail!$C$4:$Q$330,MATCH(SupplementaryWeight_Line3.9!C124,OperationalSharingDetail!$C$4:$C$330,0),15)</f>
        <v>16</v>
      </c>
      <c r="Q124" s="27">
        <f t="shared" si="3"/>
        <v>18.16</v>
      </c>
    </row>
    <row r="125" spans="1:17" ht="15" x14ac:dyDescent="0.25">
      <c r="A125" s="2">
        <v>2021</v>
      </c>
      <c r="B125" s="2" t="s">
        <v>385</v>
      </c>
      <c r="C125" s="3" t="s">
        <v>126</v>
      </c>
      <c r="D125" s="2" t="s">
        <v>728</v>
      </c>
      <c r="E125" s="2" t="s">
        <v>728</v>
      </c>
      <c r="F125" s="3" t="s">
        <v>126</v>
      </c>
      <c r="G125" s="3" t="s">
        <v>527</v>
      </c>
      <c r="H125" s="27">
        <f>INDEX(SW_DE_Original!$A$3:$K$329,MATCH(SupplementaryWeight_Line3.9!$F125,SW_DE_Original!$K$3:$K$329,0),3)</f>
        <v>3.46</v>
      </c>
      <c r="I125" s="27">
        <f>INDEX(SW_DE_Original!$A$3:$K$329,MATCH(SupplementaryWeight_Line3.9!$F125,SW_DE_Original!$K$3:$K$329,0),4)</f>
        <v>0</v>
      </c>
      <c r="J125" s="27">
        <f>INDEX(SW_DE_Original!$A$3:$K$329,MATCH(SupplementaryWeight_Line3.9!$F125,SW_DE_Original!$K$3:$K$329,0),5)</f>
        <v>0</v>
      </c>
      <c r="K125" s="27">
        <f>INDEX(SW_DE_Original!$A$3:$K$329,MATCH(SupplementaryWeight_Line3.9!$F125,SW_DE_Original!$K$3:$K$329,0),6)</f>
        <v>0</v>
      </c>
      <c r="L125" s="27">
        <f>INDEX(SW_DE_Original!$A$3:$K$329,MATCH(SupplementaryWeight_Line3.9!$F125,SW_DE_Original!$K$3:$K$329,0),7)</f>
        <v>0.75</v>
      </c>
      <c r="M125" s="27">
        <f>INDEX(SW_DE_Original!$A$3:$K$329,MATCH(SupplementaryWeight_Line3.9!$F125,SW_DE_Original!$K$3:$K$329,0),8)</f>
        <v>0</v>
      </c>
      <c r="N125" s="27">
        <f>INDEX(SW_DE_Original!$A$3:$K$329,MATCH(SupplementaryWeight_Line3.9!$F125,SW_DE_Original!$K$3:$K$329,0),9)</f>
        <v>0</v>
      </c>
      <c r="O125" s="27">
        <f t="shared" si="2"/>
        <v>4.21</v>
      </c>
      <c r="P125" s="54">
        <f>INDEX(OperationalSharingDetail!$C$4:$Q$330,MATCH(SupplementaryWeight_Line3.9!C125,OperationalSharingDetail!$C$4:$C$330,0),15)</f>
        <v>21</v>
      </c>
      <c r="Q125" s="27">
        <f t="shared" si="3"/>
        <v>25.21</v>
      </c>
    </row>
    <row r="126" spans="1:17" ht="15" x14ac:dyDescent="0.25">
      <c r="A126" s="2">
        <v>2021</v>
      </c>
      <c r="B126" s="2" t="s">
        <v>385</v>
      </c>
      <c r="C126" s="3" t="s">
        <v>156</v>
      </c>
      <c r="D126" s="2" t="s">
        <v>728</v>
      </c>
      <c r="E126" s="2" t="s">
        <v>728</v>
      </c>
      <c r="F126" s="3" t="s">
        <v>156</v>
      </c>
      <c r="G126" s="3" t="s">
        <v>553</v>
      </c>
      <c r="H126" s="27">
        <f>INDEX(SW_DE_Original!$A$3:$K$329,MATCH(SupplementaryWeight_Line3.9!$F126,SW_DE_Original!$K$3:$K$329,0),3)</f>
        <v>9.18</v>
      </c>
      <c r="I126" s="27">
        <f>INDEX(SW_DE_Original!$A$3:$K$329,MATCH(SupplementaryWeight_Line3.9!$F126,SW_DE_Original!$K$3:$K$329,0),4)</f>
        <v>0</v>
      </c>
      <c r="J126" s="27">
        <f>INDEX(SW_DE_Original!$A$3:$K$329,MATCH(SupplementaryWeight_Line3.9!$F126,SW_DE_Original!$K$3:$K$329,0),5)</f>
        <v>0</v>
      </c>
      <c r="K126" s="27">
        <f>INDEX(SW_DE_Original!$A$3:$K$329,MATCH(SupplementaryWeight_Line3.9!$F126,SW_DE_Original!$K$3:$K$329,0),6)</f>
        <v>0</v>
      </c>
      <c r="L126" s="27">
        <f>INDEX(SW_DE_Original!$A$3:$K$329,MATCH(SupplementaryWeight_Line3.9!$F126,SW_DE_Original!$K$3:$K$329,0),7)</f>
        <v>0</v>
      </c>
      <c r="M126" s="27">
        <f>INDEX(SW_DE_Original!$A$3:$K$329,MATCH(SupplementaryWeight_Line3.9!$F126,SW_DE_Original!$K$3:$K$329,0),8)</f>
        <v>0</v>
      </c>
      <c r="N126" s="27">
        <f>INDEX(SW_DE_Original!$A$3:$K$329,MATCH(SupplementaryWeight_Line3.9!$F126,SW_DE_Original!$K$3:$K$329,0),9)</f>
        <v>0</v>
      </c>
      <c r="O126" s="27">
        <f t="shared" si="2"/>
        <v>9.18</v>
      </c>
      <c r="P126" s="54">
        <f>INDEX(OperationalSharingDetail!$C$4:$Q$330,MATCH(SupplementaryWeight_Line3.9!C126,OperationalSharingDetail!$C$4:$C$330,0),15)</f>
        <v>3</v>
      </c>
      <c r="Q126" s="27">
        <f t="shared" si="3"/>
        <v>12.18</v>
      </c>
    </row>
    <row r="127" spans="1:17" ht="15" x14ac:dyDescent="0.25">
      <c r="A127" s="2">
        <v>2021</v>
      </c>
      <c r="B127" s="2" t="s">
        <v>382</v>
      </c>
      <c r="C127" s="3" t="s">
        <v>130</v>
      </c>
      <c r="D127" s="2" t="s">
        <v>728</v>
      </c>
      <c r="E127" s="2" t="s">
        <v>728</v>
      </c>
      <c r="F127" s="3" t="s">
        <v>130</v>
      </c>
      <c r="G127" s="3" t="s">
        <v>529</v>
      </c>
      <c r="H127" s="27">
        <f>INDEX(SW_DE_Original!$A$3:$K$329,MATCH(SupplementaryWeight_Line3.9!$F127,SW_DE_Original!$K$3:$K$329,0),3)</f>
        <v>6.27</v>
      </c>
      <c r="I127" s="27">
        <f>INDEX(SW_DE_Original!$A$3:$K$329,MATCH(SupplementaryWeight_Line3.9!$F127,SW_DE_Original!$K$3:$K$329,0),4)</f>
        <v>0</v>
      </c>
      <c r="J127" s="27">
        <f>INDEX(SW_DE_Original!$A$3:$K$329,MATCH(SupplementaryWeight_Line3.9!$F127,SW_DE_Original!$K$3:$K$329,0),5)</f>
        <v>0</v>
      </c>
      <c r="K127" s="27">
        <f>INDEX(SW_DE_Original!$A$3:$K$329,MATCH(SupplementaryWeight_Line3.9!$F127,SW_DE_Original!$K$3:$K$329,0),6)</f>
        <v>0</v>
      </c>
      <c r="L127" s="27">
        <f>INDEX(SW_DE_Original!$A$3:$K$329,MATCH(SupplementaryWeight_Line3.9!$F127,SW_DE_Original!$K$3:$K$329,0),7)</f>
        <v>0</v>
      </c>
      <c r="M127" s="27">
        <f>INDEX(SW_DE_Original!$A$3:$K$329,MATCH(SupplementaryWeight_Line3.9!$F127,SW_DE_Original!$K$3:$K$329,0),8)</f>
        <v>0</v>
      </c>
      <c r="N127" s="27">
        <f>INDEX(SW_DE_Original!$A$3:$K$329,MATCH(SupplementaryWeight_Line3.9!$F127,SW_DE_Original!$K$3:$K$329,0),9)</f>
        <v>0</v>
      </c>
      <c r="O127" s="27">
        <f t="shared" si="2"/>
        <v>6.27</v>
      </c>
      <c r="P127" s="54">
        <f>INDEX(OperationalSharingDetail!$C$4:$Q$330,MATCH(SupplementaryWeight_Line3.9!C127,OperationalSharingDetail!$C$4:$C$330,0),15)</f>
        <v>10</v>
      </c>
      <c r="Q127" s="27">
        <f t="shared" si="3"/>
        <v>16.27</v>
      </c>
    </row>
    <row r="128" spans="1:17" ht="15" x14ac:dyDescent="0.25">
      <c r="A128" s="2">
        <v>2021</v>
      </c>
      <c r="B128" s="2" t="s">
        <v>383</v>
      </c>
      <c r="C128" s="3" t="s">
        <v>131</v>
      </c>
      <c r="D128" s="2" t="s">
        <v>728</v>
      </c>
      <c r="E128" s="2" t="s">
        <v>728</v>
      </c>
      <c r="F128" s="3" t="s">
        <v>131</v>
      </c>
      <c r="G128" s="3" t="s">
        <v>530</v>
      </c>
      <c r="H128" s="27">
        <f>INDEX(SW_DE_Original!$A$3:$K$329,MATCH(SupplementaryWeight_Line3.9!$F128,SW_DE_Original!$K$3:$K$329,0),3)</f>
        <v>3.06</v>
      </c>
      <c r="I128" s="27">
        <f>INDEX(SW_DE_Original!$A$3:$K$329,MATCH(SupplementaryWeight_Line3.9!$F128,SW_DE_Original!$K$3:$K$329,0),4)</f>
        <v>0</v>
      </c>
      <c r="J128" s="27">
        <f>INDEX(SW_DE_Original!$A$3:$K$329,MATCH(SupplementaryWeight_Line3.9!$F128,SW_DE_Original!$K$3:$K$329,0),5)</f>
        <v>0</v>
      </c>
      <c r="K128" s="27">
        <f>INDEX(SW_DE_Original!$A$3:$K$329,MATCH(SupplementaryWeight_Line3.9!$F128,SW_DE_Original!$K$3:$K$329,0),6)</f>
        <v>0</v>
      </c>
      <c r="L128" s="27">
        <f>INDEX(SW_DE_Original!$A$3:$K$329,MATCH(SupplementaryWeight_Line3.9!$F128,SW_DE_Original!$K$3:$K$329,0),7)</f>
        <v>8.07</v>
      </c>
      <c r="M128" s="27">
        <f>INDEX(SW_DE_Original!$A$3:$K$329,MATCH(SupplementaryWeight_Line3.9!$F128,SW_DE_Original!$K$3:$K$329,0),8)</f>
        <v>0</v>
      </c>
      <c r="N128" s="27">
        <f>INDEX(SW_DE_Original!$A$3:$K$329,MATCH(SupplementaryWeight_Line3.9!$F128,SW_DE_Original!$K$3:$K$329,0),9)</f>
        <v>0</v>
      </c>
      <c r="O128" s="27">
        <f t="shared" si="2"/>
        <v>11.13</v>
      </c>
      <c r="P128" s="54">
        <f>INDEX(OperationalSharingDetail!$C$4:$Q$330,MATCH(SupplementaryWeight_Line3.9!C128,OperationalSharingDetail!$C$4:$C$330,0),15)</f>
        <v>21</v>
      </c>
      <c r="Q128" s="27">
        <f t="shared" si="3"/>
        <v>32.130000000000003</v>
      </c>
    </row>
    <row r="129" spans="1:17" ht="15" x14ac:dyDescent="0.25">
      <c r="A129" s="2">
        <v>2021</v>
      </c>
      <c r="B129" s="2" t="s">
        <v>382</v>
      </c>
      <c r="C129" s="3" t="s">
        <v>132</v>
      </c>
      <c r="D129" s="2" t="s">
        <v>728</v>
      </c>
      <c r="E129" s="2" t="s">
        <v>728</v>
      </c>
      <c r="F129" s="3" t="s">
        <v>132</v>
      </c>
      <c r="G129" s="3" t="s">
        <v>531</v>
      </c>
      <c r="H129" s="27">
        <f>INDEX(SW_DE_Original!$A$3:$K$329,MATCH(SupplementaryWeight_Line3.9!$F129,SW_DE_Original!$K$3:$K$329,0),3)</f>
        <v>4.13</v>
      </c>
      <c r="I129" s="27">
        <f>INDEX(SW_DE_Original!$A$3:$K$329,MATCH(SupplementaryWeight_Line3.9!$F129,SW_DE_Original!$K$3:$K$329,0),4)</f>
        <v>0</v>
      </c>
      <c r="J129" s="27">
        <f>INDEX(SW_DE_Original!$A$3:$K$329,MATCH(SupplementaryWeight_Line3.9!$F129,SW_DE_Original!$K$3:$K$329,0),5)</f>
        <v>0</v>
      </c>
      <c r="K129" s="27">
        <f>INDEX(SW_DE_Original!$A$3:$K$329,MATCH(SupplementaryWeight_Line3.9!$F129,SW_DE_Original!$K$3:$K$329,0),6)</f>
        <v>0</v>
      </c>
      <c r="L129" s="27">
        <f>INDEX(SW_DE_Original!$A$3:$K$329,MATCH(SupplementaryWeight_Line3.9!$F129,SW_DE_Original!$K$3:$K$329,0),7)</f>
        <v>0</v>
      </c>
      <c r="M129" s="27">
        <f>INDEX(SW_DE_Original!$A$3:$K$329,MATCH(SupplementaryWeight_Line3.9!$F129,SW_DE_Original!$K$3:$K$329,0),8)</f>
        <v>0</v>
      </c>
      <c r="N129" s="27">
        <f>INDEX(SW_DE_Original!$A$3:$K$329,MATCH(SupplementaryWeight_Line3.9!$F129,SW_DE_Original!$K$3:$K$329,0),9)</f>
        <v>0</v>
      </c>
      <c r="O129" s="27">
        <f t="shared" si="2"/>
        <v>4.13</v>
      </c>
      <c r="P129" s="54">
        <f>INDEX(OperationalSharingDetail!$C$4:$Q$330,MATCH(SupplementaryWeight_Line3.9!C129,OperationalSharingDetail!$C$4:$C$330,0),15)</f>
        <v>21</v>
      </c>
      <c r="Q129" s="27">
        <f t="shared" si="3"/>
        <v>25.13</v>
      </c>
    </row>
    <row r="130" spans="1:17" ht="15" x14ac:dyDescent="0.25">
      <c r="A130" s="2">
        <v>2021</v>
      </c>
      <c r="B130" s="2" t="s">
        <v>381</v>
      </c>
      <c r="C130" s="3" t="s">
        <v>133</v>
      </c>
      <c r="D130" s="2" t="s">
        <v>728</v>
      </c>
      <c r="E130" s="2" t="s">
        <v>728</v>
      </c>
      <c r="F130" s="3" t="s">
        <v>133</v>
      </c>
      <c r="G130" s="3" t="s">
        <v>532</v>
      </c>
      <c r="H130" s="27">
        <f>INDEX(SW_DE_Original!$A$3:$K$329,MATCH(SupplementaryWeight_Line3.9!$F130,SW_DE_Original!$K$3:$K$329,0),3)</f>
        <v>7.04</v>
      </c>
      <c r="I130" s="27">
        <f>INDEX(SW_DE_Original!$A$3:$K$329,MATCH(SupplementaryWeight_Line3.9!$F130,SW_DE_Original!$K$3:$K$329,0),4)</f>
        <v>0</v>
      </c>
      <c r="J130" s="27">
        <f>INDEX(SW_DE_Original!$A$3:$K$329,MATCH(SupplementaryWeight_Line3.9!$F130,SW_DE_Original!$K$3:$K$329,0),5)</f>
        <v>0</v>
      </c>
      <c r="K130" s="27">
        <f>INDEX(SW_DE_Original!$A$3:$K$329,MATCH(SupplementaryWeight_Line3.9!$F130,SW_DE_Original!$K$3:$K$329,0),6)</f>
        <v>0</v>
      </c>
      <c r="L130" s="27">
        <f>INDEX(SW_DE_Original!$A$3:$K$329,MATCH(SupplementaryWeight_Line3.9!$F130,SW_DE_Original!$K$3:$K$329,0),7)</f>
        <v>5.76</v>
      </c>
      <c r="M130" s="27">
        <f>INDEX(SW_DE_Original!$A$3:$K$329,MATCH(SupplementaryWeight_Line3.9!$F130,SW_DE_Original!$K$3:$K$329,0),8)</f>
        <v>0</v>
      </c>
      <c r="N130" s="27">
        <f>INDEX(SW_DE_Original!$A$3:$K$329,MATCH(SupplementaryWeight_Line3.9!$F130,SW_DE_Original!$K$3:$K$329,0),9)</f>
        <v>0</v>
      </c>
      <c r="O130" s="27">
        <f t="shared" si="2"/>
        <v>12.8</v>
      </c>
      <c r="P130" s="54">
        <f>INDEX(OperationalSharingDetail!$C$4:$Q$330,MATCH(SupplementaryWeight_Line3.9!C130,OperationalSharingDetail!$C$4:$C$330,0),15)</f>
        <v>19</v>
      </c>
      <c r="Q130" s="27">
        <f t="shared" si="3"/>
        <v>31.8</v>
      </c>
    </row>
    <row r="131" spans="1:17" ht="15" x14ac:dyDescent="0.25">
      <c r="A131" s="2">
        <v>2021</v>
      </c>
      <c r="B131" s="2" t="s">
        <v>383</v>
      </c>
      <c r="C131" s="3" t="s">
        <v>136</v>
      </c>
      <c r="D131" s="2" t="s">
        <v>728</v>
      </c>
      <c r="E131" s="2" t="s">
        <v>728</v>
      </c>
      <c r="F131" s="3" t="s">
        <v>136</v>
      </c>
      <c r="G131" s="3" t="s">
        <v>535</v>
      </c>
      <c r="H131" s="27">
        <f>INDEX(SW_DE_Original!$A$3:$K$329,MATCH(SupplementaryWeight_Line3.9!$F131,SW_DE_Original!$K$3:$K$329,0),3)</f>
        <v>0.95</v>
      </c>
      <c r="I131" s="27">
        <f>INDEX(SW_DE_Original!$A$3:$K$329,MATCH(SupplementaryWeight_Line3.9!$F131,SW_DE_Original!$K$3:$K$329,0),4)</f>
        <v>0</v>
      </c>
      <c r="J131" s="27">
        <f>INDEX(SW_DE_Original!$A$3:$K$329,MATCH(SupplementaryWeight_Line3.9!$F131,SW_DE_Original!$K$3:$K$329,0),5)</f>
        <v>0</v>
      </c>
      <c r="K131" s="27">
        <f>INDEX(SW_DE_Original!$A$3:$K$329,MATCH(SupplementaryWeight_Line3.9!$F131,SW_DE_Original!$K$3:$K$329,0),6)</f>
        <v>0</v>
      </c>
      <c r="L131" s="27">
        <f>INDEX(SW_DE_Original!$A$3:$K$329,MATCH(SupplementaryWeight_Line3.9!$F131,SW_DE_Original!$K$3:$K$329,0),7)</f>
        <v>0</v>
      </c>
      <c r="M131" s="27">
        <f>INDEX(SW_DE_Original!$A$3:$K$329,MATCH(SupplementaryWeight_Line3.9!$F131,SW_DE_Original!$K$3:$K$329,0),8)</f>
        <v>0</v>
      </c>
      <c r="N131" s="27">
        <f>INDEX(SW_DE_Original!$A$3:$K$329,MATCH(SupplementaryWeight_Line3.9!$F131,SW_DE_Original!$K$3:$K$329,0),9)</f>
        <v>0</v>
      </c>
      <c r="O131" s="27">
        <f t="shared" si="2"/>
        <v>0.95</v>
      </c>
      <c r="P131" s="54">
        <f>INDEX(OperationalSharingDetail!$C$4:$Q$330,MATCH(SupplementaryWeight_Line3.9!C131,OperationalSharingDetail!$C$4:$C$330,0),15)</f>
        <v>21</v>
      </c>
      <c r="Q131" s="27">
        <f t="shared" si="3"/>
        <v>21.95</v>
      </c>
    </row>
    <row r="132" spans="1:17" ht="15" x14ac:dyDescent="0.25">
      <c r="A132" s="2">
        <v>2021</v>
      </c>
      <c r="B132" s="2" t="s">
        <v>382</v>
      </c>
      <c r="C132" s="3" t="s">
        <v>137</v>
      </c>
      <c r="D132" s="2" t="s">
        <v>728</v>
      </c>
      <c r="E132" s="2" t="s">
        <v>728</v>
      </c>
      <c r="F132" s="3" t="s">
        <v>137</v>
      </c>
      <c r="G132" s="3" t="s">
        <v>536</v>
      </c>
      <c r="H132" s="27">
        <f>INDEX(SW_DE_Original!$A$3:$K$329,MATCH(SupplementaryWeight_Line3.9!$F132,SW_DE_Original!$K$3:$K$329,0),3)</f>
        <v>12.84</v>
      </c>
      <c r="I132" s="27">
        <f>INDEX(SW_DE_Original!$A$3:$K$329,MATCH(SupplementaryWeight_Line3.9!$F132,SW_DE_Original!$K$3:$K$329,0),4)</f>
        <v>0</v>
      </c>
      <c r="J132" s="27">
        <f>INDEX(SW_DE_Original!$A$3:$K$329,MATCH(SupplementaryWeight_Line3.9!$F132,SW_DE_Original!$K$3:$K$329,0),5)</f>
        <v>0</v>
      </c>
      <c r="K132" s="27">
        <f>INDEX(SW_DE_Original!$A$3:$K$329,MATCH(SupplementaryWeight_Line3.9!$F132,SW_DE_Original!$K$3:$K$329,0),6)</f>
        <v>0</v>
      </c>
      <c r="L132" s="27">
        <f>INDEX(SW_DE_Original!$A$3:$K$329,MATCH(SupplementaryWeight_Line3.9!$F132,SW_DE_Original!$K$3:$K$329,0),7)</f>
        <v>0</v>
      </c>
      <c r="M132" s="27">
        <f>INDEX(SW_DE_Original!$A$3:$K$329,MATCH(SupplementaryWeight_Line3.9!$F132,SW_DE_Original!$K$3:$K$329,0),8)</f>
        <v>0</v>
      </c>
      <c r="N132" s="27">
        <f>INDEX(SW_DE_Original!$A$3:$K$329,MATCH(SupplementaryWeight_Line3.9!$F132,SW_DE_Original!$K$3:$K$329,0),9)</f>
        <v>0</v>
      </c>
      <c r="O132" s="27">
        <f t="shared" si="2"/>
        <v>12.84</v>
      </c>
      <c r="P132" s="54">
        <f>INDEX(OperationalSharingDetail!$C$4:$Q$330,MATCH(SupplementaryWeight_Line3.9!C132,OperationalSharingDetail!$C$4:$C$330,0),15)</f>
        <v>21</v>
      </c>
      <c r="Q132" s="27">
        <f t="shared" si="3"/>
        <v>33.840000000000003</v>
      </c>
    </row>
    <row r="133" spans="1:17" ht="15" x14ac:dyDescent="0.25">
      <c r="A133" s="2">
        <v>2021</v>
      </c>
      <c r="B133" s="2" t="s">
        <v>383</v>
      </c>
      <c r="C133" s="3" t="s">
        <v>138</v>
      </c>
      <c r="D133" s="2" t="s">
        <v>728</v>
      </c>
      <c r="E133" s="2" t="s">
        <v>728</v>
      </c>
      <c r="F133" s="3" t="s">
        <v>138</v>
      </c>
      <c r="G133" s="3" t="s">
        <v>537</v>
      </c>
      <c r="H133" s="27">
        <f>INDEX(SW_DE_Original!$A$3:$K$329,MATCH(SupplementaryWeight_Line3.9!$F133,SW_DE_Original!$K$3:$K$329,0),3)</f>
        <v>14.48</v>
      </c>
      <c r="I133" s="27">
        <f>INDEX(SW_DE_Original!$A$3:$K$329,MATCH(SupplementaryWeight_Line3.9!$F133,SW_DE_Original!$K$3:$K$329,0),4)</f>
        <v>0</v>
      </c>
      <c r="J133" s="27">
        <f>INDEX(SW_DE_Original!$A$3:$K$329,MATCH(SupplementaryWeight_Line3.9!$F133,SW_DE_Original!$K$3:$K$329,0),5)</f>
        <v>0</v>
      </c>
      <c r="K133" s="27">
        <f>INDEX(SW_DE_Original!$A$3:$K$329,MATCH(SupplementaryWeight_Line3.9!$F133,SW_DE_Original!$K$3:$K$329,0),6)</f>
        <v>0</v>
      </c>
      <c r="L133" s="27">
        <f>INDEX(SW_DE_Original!$A$3:$K$329,MATCH(SupplementaryWeight_Line3.9!$F133,SW_DE_Original!$K$3:$K$329,0),7)</f>
        <v>0</v>
      </c>
      <c r="M133" s="27">
        <f>INDEX(SW_DE_Original!$A$3:$K$329,MATCH(SupplementaryWeight_Line3.9!$F133,SW_DE_Original!$K$3:$K$329,0),8)</f>
        <v>0</v>
      </c>
      <c r="N133" s="27">
        <f>INDEX(SW_DE_Original!$A$3:$K$329,MATCH(SupplementaryWeight_Line3.9!$F133,SW_DE_Original!$K$3:$K$329,0),9)</f>
        <v>0</v>
      </c>
      <c r="O133" s="27">
        <f t="shared" ref="O133:O196" si="4">SUM(H133:N133)</f>
        <v>14.48</v>
      </c>
      <c r="P133" s="54">
        <f>INDEX(OperationalSharingDetail!$C$4:$Q$330,MATCH(SupplementaryWeight_Line3.9!C133,OperationalSharingDetail!$C$4:$C$330,0),15)</f>
        <v>0</v>
      </c>
      <c r="Q133" s="27">
        <f t="shared" ref="Q133:Q196" si="5">SUM(O133:P133)</f>
        <v>14.48</v>
      </c>
    </row>
    <row r="134" spans="1:17" ht="15" x14ac:dyDescent="0.25">
      <c r="A134" s="2">
        <v>2021</v>
      </c>
      <c r="B134" s="2" t="s">
        <v>385</v>
      </c>
      <c r="C134" s="3" t="s">
        <v>140</v>
      </c>
      <c r="D134" s="2" t="s">
        <v>728</v>
      </c>
      <c r="E134" s="2" t="s">
        <v>728</v>
      </c>
      <c r="F134" s="3" t="s">
        <v>140</v>
      </c>
      <c r="G134" s="3" t="s">
        <v>538</v>
      </c>
      <c r="H134" s="27">
        <f>INDEX(SW_DE_Original!$A$3:$K$329,MATCH(SupplementaryWeight_Line3.9!$F134,SW_DE_Original!$K$3:$K$329,0),3)</f>
        <v>1.26</v>
      </c>
      <c r="I134" s="27">
        <f>INDEX(SW_DE_Original!$A$3:$K$329,MATCH(SupplementaryWeight_Line3.9!$F134,SW_DE_Original!$K$3:$K$329,0),4)</f>
        <v>0</v>
      </c>
      <c r="J134" s="27">
        <f>INDEX(SW_DE_Original!$A$3:$K$329,MATCH(SupplementaryWeight_Line3.9!$F134,SW_DE_Original!$K$3:$K$329,0),5)</f>
        <v>0</v>
      </c>
      <c r="K134" s="27">
        <f>INDEX(SW_DE_Original!$A$3:$K$329,MATCH(SupplementaryWeight_Line3.9!$F134,SW_DE_Original!$K$3:$K$329,0),6)</f>
        <v>0</v>
      </c>
      <c r="L134" s="27">
        <f>INDEX(SW_DE_Original!$A$3:$K$329,MATCH(SupplementaryWeight_Line3.9!$F134,SW_DE_Original!$K$3:$K$329,0),7)</f>
        <v>1.67</v>
      </c>
      <c r="M134" s="27">
        <f>INDEX(SW_DE_Original!$A$3:$K$329,MATCH(SupplementaryWeight_Line3.9!$F134,SW_DE_Original!$K$3:$K$329,0),8)</f>
        <v>0</v>
      </c>
      <c r="N134" s="27">
        <f>INDEX(SW_DE_Original!$A$3:$K$329,MATCH(SupplementaryWeight_Line3.9!$F134,SW_DE_Original!$K$3:$K$329,0),9)</f>
        <v>0</v>
      </c>
      <c r="O134" s="27">
        <f t="shared" si="4"/>
        <v>2.9299999999999997</v>
      </c>
      <c r="P134" s="54">
        <f>INDEX(OperationalSharingDetail!$C$4:$Q$330,MATCH(SupplementaryWeight_Line3.9!C134,OperationalSharingDetail!$C$4:$C$330,0),15)</f>
        <v>10</v>
      </c>
      <c r="Q134" s="27">
        <f t="shared" si="5"/>
        <v>12.93</v>
      </c>
    </row>
    <row r="135" spans="1:17" ht="15" x14ac:dyDescent="0.25">
      <c r="A135" s="2">
        <v>2021</v>
      </c>
      <c r="B135" s="2" t="s">
        <v>384</v>
      </c>
      <c r="C135" s="3" t="s">
        <v>141</v>
      </c>
      <c r="D135" s="2" t="s">
        <v>728</v>
      </c>
      <c r="E135" s="2" t="s">
        <v>728</v>
      </c>
      <c r="F135" s="3" t="s">
        <v>141</v>
      </c>
      <c r="G135" s="3" t="s">
        <v>539</v>
      </c>
      <c r="H135" s="27">
        <f>INDEX(SW_DE_Original!$A$3:$K$329,MATCH(SupplementaryWeight_Line3.9!$F135,SW_DE_Original!$K$3:$K$329,0),3)</f>
        <v>2.2799999999999998</v>
      </c>
      <c r="I135" s="27">
        <f>INDEX(SW_DE_Original!$A$3:$K$329,MATCH(SupplementaryWeight_Line3.9!$F135,SW_DE_Original!$K$3:$K$329,0),4)</f>
        <v>0</v>
      </c>
      <c r="J135" s="27">
        <f>INDEX(SW_DE_Original!$A$3:$K$329,MATCH(SupplementaryWeight_Line3.9!$F135,SW_DE_Original!$K$3:$K$329,0),5)</f>
        <v>0</v>
      </c>
      <c r="K135" s="27">
        <f>INDEX(SW_DE_Original!$A$3:$K$329,MATCH(SupplementaryWeight_Line3.9!$F135,SW_DE_Original!$K$3:$K$329,0),6)</f>
        <v>0</v>
      </c>
      <c r="L135" s="27">
        <f>INDEX(SW_DE_Original!$A$3:$K$329,MATCH(SupplementaryWeight_Line3.9!$F135,SW_DE_Original!$K$3:$K$329,0),7)</f>
        <v>0</v>
      </c>
      <c r="M135" s="27">
        <f>INDEX(SW_DE_Original!$A$3:$K$329,MATCH(SupplementaryWeight_Line3.9!$F135,SW_DE_Original!$K$3:$K$329,0),8)</f>
        <v>0</v>
      </c>
      <c r="N135" s="27">
        <f>INDEX(SW_DE_Original!$A$3:$K$329,MATCH(SupplementaryWeight_Line3.9!$F135,SW_DE_Original!$K$3:$K$329,0),9)</f>
        <v>0</v>
      </c>
      <c r="O135" s="27">
        <f t="shared" si="4"/>
        <v>2.2799999999999998</v>
      </c>
      <c r="P135" s="54">
        <f>INDEX(OperationalSharingDetail!$C$4:$Q$330,MATCH(SupplementaryWeight_Line3.9!C135,OperationalSharingDetail!$C$4:$C$330,0),15)</f>
        <v>5</v>
      </c>
      <c r="Q135" s="27">
        <f t="shared" si="5"/>
        <v>7.2799999999999994</v>
      </c>
    </row>
    <row r="136" spans="1:17" ht="15" x14ac:dyDescent="0.25">
      <c r="A136" s="2">
        <v>2021</v>
      </c>
      <c r="B136" s="2" t="s">
        <v>387</v>
      </c>
      <c r="C136" s="3" t="s">
        <v>142</v>
      </c>
      <c r="D136" s="2" t="s">
        <v>728</v>
      </c>
      <c r="E136" s="2" t="s">
        <v>728</v>
      </c>
      <c r="F136" s="3" t="s">
        <v>142</v>
      </c>
      <c r="G136" s="3" t="s">
        <v>742</v>
      </c>
      <c r="H136" s="27">
        <f>INDEX(SW_DE_Original!$A$3:$K$329,MATCH(SupplementaryWeight_Line3.9!$F136,SW_DE_Original!$K$3:$K$329,0),3)</f>
        <v>6.73</v>
      </c>
      <c r="I136" s="27">
        <f>INDEX(SW_DE_Original!$A$3:$K$329,MATCH(SupplementaryWeight_Line3.9!$F136,SW_DE_Original!$K$3:$K$329,0),4)</f>
        <v>0</v>
      </c>
      <c r="J136" s="27">
        <f>INDEX(SW_DE_Original!$A$3:$K$329,MATCH(SupplementaryWeight_Line3.9!$F136,SW_DE_Original!$K$3:$K$329,0),5)</f>
        <v>0</v>
      </c>
      <c r="K136" s="27">
        <f>INDEX(SW_DE_Original!$A$3:$K$329,MATCH(SupplementaryWeight_Line3.9!$F136,SW_DE_Original!$K$3:$K$329,0),6)</f>
        <v>0</v>
      </c>
      <c r="L136" s="27">
        <f>INDEX(SW_DE_Original!$A$3:$K$329,MATCH(SupplementaryWeight_Line3.9!$F136,SW_DE_Original!$K$3:$K$329,0),7)</f>
        <v>0</v>
      </c>
      <c r="M136" s="27">
        <f>INDEX(SW_DE_Original!$A$3:$K$329,MATCH(SupplementaryWeight_Line3.9!$F136,SW_DE_Original!$K$3:$K$329,0),8)</f>
        <v>0</v>
      </c>
      <c r="N136" s="27">
        <f>INDEX(SW_DE_Original!$A$3:$K$329,MATCH(SupplementaryWeight_Line3.9!$F136,SW_DE_Original!$K$3:$K$329,0),9)</f>
        <v>0</v>
      </c>
      <c r="O136" s="27">
        <f t="shared" si="4"/>
        <v>6.73</v>
      </c>
      <c r="P136" s="54">
        <f>INDEX(OperationalSharingDetail!$C$4:$Q$330,MATCH(SupplementaryWeight_Line3.9!C136,OperationalSharingDetail!$C$4:$C$330,0),15)</f>
        <v>21</v>
      </c>
      <c r="Q136" s="27">
        <f t="shared" si="5"/>
        <v>27.73</v>
      </c>
    </row>
    <row r="137" spans="1:17" ht="15" x14ac:dyDescent="0.25">
      <c r="A137" s="2">
        <v>2021</v>
      </c>
      <c r="B137" s="2" t="s">
        <v>384</v>
      </c>
      <c r="C137" s="3" t="s">
        <v>143</v>
      </c>
      <c r="D137" s="2" t="s">
        <v>728</v>
      </c>
      <c r="E137" s="2" t="s">
        <v>728</v>
      </c>
      <c r="F137" s="3" t="s">
        <v>143</v>
      </c>
      <c r="G137" s="3" t="s">
        <v>540</v>
      </c>
      <c r="H137" s="27">
        <f>INDEX(SW_DE_Original!$A$3:$K$329,MATCH(SupplementaryWeight_Line3.9!$F137,SW_DE_Original!$K$3:$K$329,0),3)</f>
        <v>4.45</v>
      </c>
      <c r="I137" s="27">
        <f>INDEX(SW_DE_Original!$A$3:$K$329,MATCH(SupplementaryWeight_Line3.9!$F137,SW_DE_Original!$K$3:$K$329,0),4)</f>
        <v>0</v>
      </c>
      <c r="J137" s="27">
        <f>INDEX(SW_DE_Original!$A$3:$K$329,MATCH(SupplementaryWeight_Line3.9!$F137,SW_DE_Original!$K$3:$K$329,0),5)</f>
        <v>0</v>
      </c>
      <c r="K137" s="27">
        <f>INDEX(SW_DE_Original!$A$3:$K$329,MATCH(SupplementaryWeight_Line3.9!$F137,SW_DE_Original!$K$3:$K$329,0),6)</f>
        <v>0.12</v>
      </c>
      <c r="L137" s="27">
        <f>INDEX(SW_DE_Original!$A$3:$K$329,MATCH(SupplementaryWeight_Line3.9!$F137,SW_DE_Original!$K$3:$K$329,0),7)</f>
        <v>0</v>
      </c>
      <c r="M137" s="27">
        <f>INDEX(SW_DE_Original!$A$3:$K$329,MATCH(SupplementaryWeight_Line3.9!$F137,SW_DE_Original!$K$3:$K$329,0),8)</f>
        <v>0</v>
      </c>
      <c r="N137" s="27">
        <f>INDEX(SW_DE_Original!$A$3:$K$329,MATCH(SupplementaryWeight_Line3.9!$F137,SW_DE_Original!$K$3:$K$329,0),9)</f>
        <v>0</v>
      </c>
      <c r="O137" s="27">
        <f t="shared" si="4"/>
        <v>4.57</v>
      </c>
      <c r="P137" s="54">
        <f>INDEX(OperationalSharingDetail!$C$4:$Q$330,MATCH(SupplementaryWeight_Line3.9!C137,OperationalSharingDetail!$C$4:$C$330,0),15)</f>
        <v>10</v>
      </c>
      <c r="Q137" s="27">
        <f t="shared" si="5"/>
        <v>14.57</v>
      </c>
    </row>
    <row r="138" spans="1:17" ht="15" x14ac:dyDescent="0.25">
      <c r="A138" s="2">
        <v>2021</v>
      </c>
      <c r="B138" s="2" t="s">
        <v>387</v>
      </c>
      <c r="C138" s="3" t="s">
        <v>135</v>
      </c>
      <c r="D138" s="2" t="s">
        <v>728</v>
      </c>
      <c r="E138" s="2" t="s">
        <v>728</v>
      </c>
      <c r="F138" s="3" t="s">
        <v>135</v>
      </c>
      <c r="G138" s="3" t="s">
        <v>396</v>
      </c>
      <c r="H138" s="27">
        <f>INDEX(SW_DE_Original!$A$3:$K$329,MATCH(SupplementaryWeight_Line3.9!$F138,SW_DE_Original!$K$3:$K$329,0),3)</f>
        <v>2.66</v>
      </c>
      <c r="I138" s="27">
        <f>INDEX(SW_DE_Original!$A$3:$K$329,MATCH(SupplementaryWeight_Line3.9!$F138,SW_DE_Original!$K$3:$K$329,0),4)</f>
        <v>0</v>
      </c>
      <c r="J138" s="27">
        <f>INDEX(SW_DE_Original!$A$3:$K$329,MATCH(SupplementaryWeight_Line3.9!$F138,SW_DE_Original!$K$3:$K$329,0),5)</f>
        <v>0</v>
      </c>
      <c r="K138" s="27">
        <f>INDEX(SW_DE_Original!$A$3:$K$329,MATCH(SupplementaryWeight_Line3.9!$F138,SW_DE_Original!$K$3:$K$329,0),6)</f>
        <v>0</v>
      </c>
      <c r="L138" s="27">
        <f>INDEX(SW_DE_Original!$A$3:$K$329,MATCH(SupplementaryWeight_Line3.9!$F138,SW_DE_Original!$K$3:$K$329,0),7)</f>
        <v>4.09</v>
      </c>
      <c r="M138" s="27">
        <f>INDEX(SW_DE_Original!$A$3:$K$329,MATCH(SupplementaryWeight_Line3.9!$F138,SW_DE_Original!$K$3:$K$329,0),8)</f>
        <v>0</v>
      </c>
      <c r="N138" s="27">
        <f>INDEX(SW_DE_Original!$A$3:$K$329,MATCH(SupplementaryWeight_Line3.9!$F138,SW_DE_Original!$K$3:$K$329,0),9)</f>
        <v>0</v>
      </c>
      <c r="O138" s="27">
        <f t="shared" si="4"/>
        <v>6.75</v>
      </c>
      <c r="P138" s="54">
        <f>INDEX(OperationalSharingDetail!$C$4:$Q$330,MATCH(SupplementaryWeight_Line3.9!C138,OperationalSharingDetail!$C$4:$C$330,0),15)</f>
        <v>21</v>
      </c>
      <c r="Q138" s="27">
        <f t="shared" si="5"/>
        <v>27.75</v>
      </c>
    </row>
    <row r="139" spans="1:17" ht="15" x14ac:dyDescent="0.25">
      <c r="A139" s="2">
        <v>2021</v>
      </c>
      <c r="B139" s="2" t="s">
        <v>389</v>
      </c>
      <c r="C139" s="3" t="s">
        <v>144</v>
      </c>
      <c r="D139" s="2" t="s">
        <v>728</v>
      </c>
      <c r="E139" s="2" t="s">
        <v>728</v>
      </c>
      <c r="F139" s="3" t="s">
        <v>144</v>
      </c>
      <c r="G139" s="3" t="s">
        <v>541</v>
      </c>
      <c r="H139" s="27">
        <f>INDEX(SW_DE_Original!$A$3:$K$329,MATCH(SupplementaryWeight_Line3.9!$F139,SW_DE_Original!$K$3:$K$329,0),3)</f>
        <v>18.75</v>
      </c>
      <c r="I139" s="27">
        <f>INDEX(SW_DE_Original!$A$3:$K$329,MATCH(SupplementaryWeight_Line3.9!$F139,SW_DE_Original!$K$3:$K$329,0),4)</f>
        <v>0.04</v>
      </c>
      <c r="J139" s="27">
        <f>INDEX(SW_DE_Original!$A$3:$K$329,MATCH(SupplementaryWeight_Line3.9!$F139,SW_DE_Original!$K$3:$K$329,0),5)</f>
        <v>0</v>
      </c>
      <c r="K139" s="27">
        <f>INDEX(SW_DE_Original!$A$3:$K$329,MATCH(SupplementaryWeight_Line3.9!$F139,SW_DE_Original!$K$3:$K$329,0),6)</f>
        <v>0</v>
      </c>
      <c r="L139" s="27">
        <f>INDEX(SW_DE_Original!$A$3:$K$329,MATCH(SupplementaryWeight_Line3.9!$F139,SW_DE_Original!$K$3:$K$329,0),7)</f>
        <v>0</v>
      </c>
      <c r="M139" s="27">
        <f>INDEX(SW_DE_Original!$A$3:$K$329,MATCH(SupplementaryWeight_Line3.9!$F139,SW_DE_Original!$K$3:$K$329,0),8)</f>
        <v>0</v>
      </c>
      <c r="N139" s="27">
        <f>INDEX(SW_DE_Original!$A$3:$K$329,MATCH(SupplementaryWeight_Line3.9!$F139,SW_DE_Original!$K$3:$K$329,0),9)</f>
        <v>0</v>
      </c>
      <c r="O139" s="27">
        <f t="shared" si="4"/>
        <v>18.79</v>
      </c>
      <c r="P139" s="54">
        <f>INDEX(OperationalSharingDetail!$C$4:$Q$330,MATCH(SupplementaryWeight_Line3.9!C139,OperationalSharingDetail!$C$4:$C$330,0),15)</f>
        <v>10</v>
      </c>
      <c r="Q139" s="27">
        <f t="shared" si="5"/>
        <v>28.79</v>
      </c>
    </row>
    <row r="140" spans="1:17" ht="15" x14ac:dyDescent="0.25">
      <c r="A140" s="2">
        <v>2021</v>
      </c>
      <c r="B140" s="2" t="s">
        <v>382</v>
      </c>
      <c r="C140" s="3" t="s">
        <v>145</v>
      </c>
      <c r="D140" s="2" t="s">
        <v>728</v>
      </c>
      <c r="E140" s="2" t="s">
        <v>728</v>
      </c>
      <c r="F140" s="3" t="s">
        <v>145</v>
      </c>
      <c r="G140" s="3" t="s">
        <v>542</v>
      </c>
      <c r="H140" s="27">
        <f>INDEX(SW_DE_Original!$A$3:$K$329,MATCH(SupplementaryWeight_Line3.9!$F140,SW_DE_Original!$K$3:$K$329,0),3)</f>
        <v>1.7</v>
      </c>
      <c r="I140" s="27">
        <f>INDEX(SW_DE_Original!$A$3:$K$329,MATCH(SupplementaryWeight_Line3.9!$F140,SW_DE_Original!$K$3:$K$329,0),4)</f>
        <v>0</v>
      </c>
      <c r="J140" s="27">
        <f>INDEX(SW_DE_Original!$A$3:$K$329,MATCH(SupplementaryWeight_Line3.9!$F140,SW_DE_Original!$K$3:$K$329,0),5)</f>
        <v>0</v>
      </c>
      <c r="K140" s="27">
        <f>INDEX(SW_DE_Original!$A$3:$K$329,MATCH(SupplementaryWeight_Line3.9!$F140,SW_DE_Original!$K$3:$K$329,0),6)</f>
        <v>0</v>
      </c>
      <c r="L140" s="27">
        <f>INDEX(SW_DE_Original!$A$3:$K$329,MATCH(SupplementaryWeight_Line3.9!$F140,SW_DE_Original!$K$3:$K$329,0),7)</f>
        <v>0</v>
      </c>
      <c r="M140" s="27">
        <f>INDEX(SW_DE_Original!$A$3:$K$329,MATCH(SupplementaryWeight_Line3.9!$F140,SW_DE_Original!$K$3:$K$329,0),8)</f>
        <v>0</v>
      </c>
      <c r="N140" s="27">
        <f>INDEX(SW_DE_Original!$A$3:$K$329,MATCH(SupplementaryWeight_Line3.9!$F140,SW_DE_Original!$K$3:$K$329,0),9)</f>
        <v>0</v>
      </c>
      <c r="O140" s="27">
        <f t="shared" si="4"/>
        <v>1.7</v>
      </c>
      <c r="P140" s="54">
        <f>INDEX(OperationalSharingDetail!$C$4:$Q$330,MATCH(SupplementaryWeight_Line3.9!C140,OperationalSharingDetail!$C$4:$C$330,0),15)</f>
        <v>16</v>
      </c>
      <c r="Q140" s="27">
        <f t="shared" si="5"/>
        <v>17.7</v>
      </c>
    </row>
    <row r="141" spans="1:17" ht="15" x14ac:dyDescent="0.25">
      <c r="A141" s="2">
        <v>2021</v>
      </c>
      <c r="B141" s="2" t="s">
        <v>382</v>
      </c>
      <c r="C141" s="3" t="s">
        <v>146</v>
      </c>
      <c r="D141" s="2" t="s">
        <v>728</v>
      </c>
      <c r="E141" s="2" t="s">
        <v>728</v>
      </c>
      <c r="F141" s="3" t="s">
        <v>146</v>
      </c>
      <c r="G141" s="3" t="s">
        <v>543</v>
      </c>
      <c r="H141" s="27">
        <f>INDEX(SW_DE_Original!$A$3:$K$329,MATCH(SupplementaryWeight_Line3.9!$F141,SW_DE_Original!$K$3:$K$329,0),3)</f>
        <v>4.6399999999999997</v>
      </c>
      <c r="I141" s="27">
        <f>INDEX(SW_DE_Original!$A$3:$K$329,MATCH(SupplementaryWeight_Line3.9!$F141,SW_DE_Original!$K$3:$K$329,0),4)</f>
        <v>0</v>
      </c>
      <c r="J141" s="27">
        <f>INDEX(SW_DE_Original!$A$3:$K$329,MATCH(SupplementaryWeight_Line3.9!$F141,SW_DE_Original!$K$3:$K$329,0),5)</f>
        <v>0</v>
      </c>
      <c r="K141" s="27">
        <f>INDEX(SW_DE_Original!$A$3:$K$329,MATCH(SupplementaryWeight_Line3.9!$F141,SW_DE_Original!$K$3:$K$329,0),6)</f>
        <v>0</v>
      </c>
      <c r="L141" s="27">
        <f>INDEX(SW_DE_Original!$A$3:$K$329,MATCH(SupplementaryWeight_Line3.9!$F141,SW_DE_Original!$K$3:$K$329,0),7)</f>
        <v>0.73</v>
      </c>
      <c r="M141" s="27">
        <f>INDEX(SW_DE_Original!$A$3:$K$329,MATCH(SupplementaryWeight_Line3.9!$F141,SW_DE_Original!$K$3:$K$329,0),8)</f>
        <v>0</v>
      </c>
      <c r="N141" s="27">
        <f>INDEX(SW_DE_Original!$A$3:$K$329,MATCH(SupplementaryWeight_Line3.9!$F141,SW_DE_Original!$K$3:$K$329,0),9)</f>
        <v>0</v>
      </c>
      <c r="O141" s="27">
        <f t="shared" si="4"/>
        <v>5.3699999999999992</v>
      </c>
      <c r="P141" s="54">
        <f>INDEX(OperationalSharingDetail!$C$4:$Q$330,MATCH(SupplementaryWeight_Line3.9!C141,OperationalSharingDetail!$C$4:$C$330,0),15)</f>
        <v>10</v>
      </c>
      <c r="Q141" s="27">
        <f t="shared" si="5"/>
        <v>15.37</v>
      </c>
    </row>
    <row r="142" spans="1:17" ht="15" x14ac:dyDescent="0.25">
      <c r="A142" s="2">
        <v>2021</v>
      </c>
      <c r="B142" s="2" t="s">
        <v>385</v>
      </c>
      <c r="C142" s="3" t="s">
        <v>147</v>
      </c>
      <c r="D142" s="2" t="s">
        <v>728</v>
      </c>
      <c r="E142" s="2" t="s">
        <v>728</v>
      </c>
      <c r="F142" s="3" t="s">
        <v>147</v>
      </c>
      <c r="G142" s="3" t="s">
        <v>544</v>
      </c>
      <c r="H142" s="27">
        <f>INDEX(SW_DE_Original!$A$3:$K$329,MATCH(SupplementaryWeight_Line3.9!$F142,SW_DE_Original!$K$3:$K$329,0),3)</f>
        <v>13.42</v>
      </c>
      <c r="I142" s="27">
        <f>INDEX(SW_DE_Original!$A$3:$K$329,MATCH(SupplementaryWeight_Line3.9!$F142,SW_DE_Original!$K$3:$K$329,0),4)</f>
        <v>0</v>
      </c>
      <c r="J142" s="27">
        <f>INDEX(SW_DE_Original!$A$3:$K$329,MATCH(SupplementaryWeight_Line3.9!$F142,SW_DE_Original!$K$3:$K$329,0),5)</f>
        <v>0</v>
      </c>
      <c r="K142" s="27">
        <f>INDEX(SW_DE_Original!$A$3:$K$329,MATCH(SupplementaryWeight_Line3.9!$F142,SW_DE_Original!$K$3:$K$329,0),6)</f>
        <v>0</v>
      </c>
      <c r="L142" s="27">
        <f>INDEX(SW_DE_Original!$A$3:$K$329,MATCH(SupplementaryWeight_Line3.9!$F142,SW_DE_Original!$K$3:$K$329,0),7)</f>
        <v>0</v>
      </c>
      <c r="M142" s="27">
        <f>INDEX(SW_DE_Original!$A$3:$K$329,MATCH(SupplementaryWeight_Line3.9!$F142,SW_DE_Original!$K$3:$K$329,0),8)</f>
        <v>0</v>
      </c>
      <c r="N142" s="27">
        <f>INDEX(SW_DE_Original!$A$3:$K$329,MATCH(SupplementaryWeight_Line3.9!$F142,SW_DE_Original!$K$3:$K$329,0),9)</f>
        <v>0</v>
      </c>
      <c r="O142" s="27">
        <f t="shared" si="4"/>
        <v>13.42</v>
      </c>
      <c r="P142" s="54">
        <f>INDEX(OperationalSharingDetail!$C$4:$Q$330,MATCH(SupplementaryWeight_Line3.9!C142,OperationalSharingDetail!$C$4:$C$330,0),15)</f>
        <v>21</v>
      </c>
      <c r="Q142" s="27">
        <f t="shared" si="5"/>
        <v>34.42</v>
      </c>
    </row>
    <row r="143" spans="1:17" ht="15" x14ac:dyDescent="0.25">
      <c r="A143" s="2">
        <v>2021</v>
      </c>
      <c r="B143" s="2" t="s">
        <v>383</v>
      </c>
      <c r="C143" s="3" t="s">
        <v>154</v>
      </c>
      <c r="D143" s="2" t="s">
        <v>728</v>
      </c>
      <c r="E143" s="2" t="s">
        <v>728</v>
      </c>
      <c r="F143" s="3" t="s">
        <v>154</v>
      </c>
      <c r="G143" s="3" t="s">
        <v>551</v>
      </c>
      <c r="H143" s="27">
        <f>INDEX(SW_DE_Original!$A$3:$K$329,MATCH(SupplementaryWeight_Line3.9!$F143,SW_DE_Original!$K$3:$K$329,0),3)</f>
        <v>3.6</v>
      </c>
      <c r="I143" s="27">
        <f>INDEX(SW_DE_Original!$A$3:$K$329,MATCH(SupplementaryWeight_Line3.9!$F143,SW_DE_Original!$K$3:$K$329,0),4)</f>
        <v>0</v>
      </c>
      <c r="J143" s="27">
        <f>INDEX(SW_DE_Original!$A$3:$K$329,MATCH(SupplementaryWeight_Line3.9!$F143,SW_DE_Original!$K$3:$K$329,0),5)</f>
        <v>0</v>
      </c>
      <c r="K143" s="27">
        <f>INDEX(SW_DE_Original!$A$3:$K$329,MATCH(SupplementaryWeight_Line3.9!$F143,SW_DE_Original!$K$3:$K$329,0),6)</f>
        <v>0</v>
      </c>
      <c r="L143" s="27">
        <f>INDEX(SW_DE_Original!$A$3:$K$329,MATCH(SupplementaryWeight_Line3.9!$F143,SW_DE_Original!$K$3:$K$329,0),7)</f>
        <v>0</v>
      </c>
      <c r="M143" s="27">
        <f>INDEX(SW_DE_Original!$A$3:$K$329,MATCH(SupplementaryWeight_Line3.9!$F143,SW_DE_Original!$K$3:$K$329,0),8)</f>
        <v>0</v>
      </c>
      <c r="N143" s="27">
        <f>INDEX(SW_DE_Original!$A$3:$K$329,MATCH(SupplementaryWeight_Line3.9!$F143,SW_DE_Original!$K$3:$K$329,0),9)</f>
        <v>0</v>
      </c>
      <c r="O143" s="27">
        <f t="shared" si="4"/>
        <v>3.6</v>
      </c>
      <c r="P143" s="54">
        <f>INDEX(OperationalSharingDetail!$C$4:$Q$330,MATCH(SupplementaryWeight_Line3.9!C143,OperationalSharingDetail!$C$4:$C$330,0),15)</f>
        <v>21</v>
      </c>
      <c r="Q143" s="27">
        <f t="shared" si="5"/>
        <v>24.6</v>
      </c>
    </row>
    <row r="144" spans="1:17" ht="15" x14ac:dyDescent="0.25">
      <c r="A144" s="2">
        <v>2021</v>
      </c>
      <c r="B144" s="2" t="s">
        <v>382</v>
      </c>
      <c r="C144" s="3" t="s">
        <v>148</v>
      </c>
      <c r="D144" s="2" t="s">
        <v>728</v>
      </c>
      <c r="E144" s="2" t="s">
        <v>728</v>
      </c>
      <c r="F144" s="3" t="s">
        <v>148</v>
      </c>
      <c r="G144" s="3" t="s">
        <v>545</v>
      </c>
      <c r="H144" s="27">
        <f>INDEX(SW_DE_Original!$A$3:$K$329,MATCH(SupplementaryWeight_Line3.9!$F144,SW_DE_Original!$K$3:$K$329,0),3)</f>
        <v>7.51</v>
      </c>
      <c r="I144" s="27">
        <f>INDEX(SW_DE_Original!$A$3:$K$329,MATCH(SupplementaryWeight_Line3.9!$F144,SW_DE_Original!$K$3:$K$329,0),4)</f>
        <v>0.02</v>
      </c>
      <c r="J144" s="27">
        <f>INDEX(SW_DE_Original!$A$3:$K$329,MATCH(SupplementaryWeight_Line3.9!$F144,SW_DE_Original!$K$3:$K$329,0),5)</f>
        <v>0</v>
      </c>
      <c r="K144" s="27">
        <f>INDEX(SW_DE_Original!$A$3:$K$329,MATCH(SupplementaryWeight_Line3.9!$F144,SW_DE_Original!$K$3:$K$329,0),6)</f>
        <v>0</v>
      </c>
      <c r="L144" s="27">
        <f>INDEX(SW_DE_Original!$A$3:$K$329,MATCH(SupplementaryWeight_Line3.9!$F144,SW_DE_Original!$K$3:$K$329,0),7)</f>
        <v>0</v>
      </c>
      <c r="M144" s="27">
        <f>INDEX(SW_DE_Original!$A$3:$K$329,MATCH(SupplementaryWeight_Line3.9!$F144,SW_DE_Original!$K$3:$K$329,0),8)</f>
        <v>0</v>
      </c>
      <c r="N144" s="27">
        <f>INDEX(SW_DE_Original!$A$3:$K$329,MATCH(SupplementaryWeight_Line3.9!$F144,SW_DE_Original!$K$3:$K$329,0),9)</f>
        <v>0</v>
      </c>
      <c r="O144" s="27">
        <f t="shared" si="4"/>
        <v>7.5299999999999994</v>
      </c>
      <c r="P144" s="54">
        <f>INDEX(OperationalSharingDetail!$C$4:$Q$330,MATCH(SupplementaryWeight_Line3.9!C144,OperationalSharingDetail!$C$4:$C$330,0),15)</f>
        <v>15</v>
      </c>
      <c r="Q144" s="27">
        <f t="shared" si="5"/>
        <v>22.53</v>
      </c>
    </row>
    <row r="145" spans="1:17" ht="15" x14ac:dyDescent="0.25">
      <c r="A145" s="2">
        <v>2021</v>
      </c>
      <c r="B145" s="2" t="s">
        <v>381</v>
      </c>
      <c r="C145" s="3" t="s">
        <v>149</v>
      </c>
      <c r="D145" s="2" t="s">
        <v>728</v>
      </c>
      <c r="E145" s="2" t="s">
        <v>728</v>
      </c>
      <c r="F145" s="3" t="s">
        <v>149</v>
      </c>
      <c r="G145" s="3" t="s">
        <v>546</v>
      </c>
      <c r="H145" s="27">
        <f>INDEX(SW_DE_Original!$A$3:$K$329,MATCH(SupplementaryWeight_Line3.9!$F145,SW_DE_Original!$K$3:$K$329,0),3)</f>
        <v>34.35</v>
      </c>
      <c r="I145" s="27">
        <f>INDEX(SW_DE_Original!$A$3:$K$329,MATCH(SupplementaryWeight_Line3.9!$F145,SW_DE_Original!$K$3:$K$329,0),4)</f>
        <v>0</v>
      </c>
      <c r="J145" s="27">
        <f>INDEX(SW_DE_Original!$A$3:$K$329,MATCH(SupplementaryWeight_Line3.9!$F145,SW_DE_Original!$K$3:$K$329,0),5)</f>
        <v>0</v>
      </c>
      <c r="K145" s="27">
        <f>INDEX(SW_DE_Original!$A$3:$K$329,MATCH(SupplementaryWeight_Line3.9!$F145,SW_DE_Original!$K$3:$K$329,0),6)</f>
        <v>0</v>
      </c>
      <c r="L145" s="27">
        <f>INDEX(SW_DE_Original!$A$3:$K$329,MATCH(SupplementaryWeight_Line3.9!$F145,SW_DE_Original!$K$3:$K$329,0),7)</f>
        <v>0</v>
      </c>
      <c r="M145" s="27">
        <f>INDEX(SW_DE_Original!$A$3:$K$329,MATCH(SupplementaryWeight_Line3.9!$F145,SW_DE_Original!$K$3:$K$329,0),8)</f>
        <v>0</v>
      </c>
      <c r="N145" s="27">
        <f>INDEX(SW_DE_Original!$A$3:$K$329,MATCH(SupplementaryWeight_Line3.9!$F145,SW_DE_Original!$K$3:$K$329,0),9)</f>
        <v>0</v>
      </c>
      <c r="O145" s="27">
        <f t="shared" si="4"/>
        <v>34.35</v>
      </c>
      <c r="P145" s="54">
        <f>INDEX(OperationalSharingDetail!$C$4:$Q$330,MATCH(SupplementaryWeight_Line3.9!C145,OperationalSharingDetail!$C$4:$C$330,0),15)</f>
        <v>0</v>
      </c>
      <c r="Q145" s="27">
        <f t="shared" si="5"/>
        <v>34.35</v>
      </c>
    </row>
    <row r="146" spans="1:17" ht="15" x14ac:dyDescent="0.25">
      <c r="A146" s="2">
        <v>2021</v>
      </c>
      <c r="B146" s="2" t="s">
        <v>381</v>
      </c>
      <c r="C146" s="3" t="s">
        <v>150</v>
      </c>
      <c r="D146" s="2" t="s">
        <v>728</v>
      </c>
      <c r="E146" s="2" t="s">
        <v>728</v>
      </c>
      <c r="F146" s="3" t="s">
        <v>150</v>
      </c>
      <c r="G146" s="3" t="s">
        <v>547</v>
      </c>
      <c r="H146" s="27">
        <f>INDEX(SW_DE_Original!$A$3:$K$329,MATCH(SupplementaryWeight_Line3.9!$F146,SW_DE_Original!$K$3:$K$329,0),3)</f>
        <v>5.25</v>
      </c>
      <c r="I146" s="27">
        <f>INDEX(SW_DE_Original!$A$3:$K$329,MATCH(SupplementaryWeight_Line3.9!$F146,SW_DE_Original!$K$3:$K$329,0),4)</f>
        <v>0</v>
      </c>
      <c r="J146" s="27">
        <f>INDEX(SW_DE_Original!$A$3:$K$329,MATCH(SupplementaryWeight_Line3.9!$F146,SW_DE_Original!$K$3:$K$329,0),5)</f>
        <v>0</v>
      </c>
      <c r="K146" s="27">
        <f>INDEX(SW_DE_Original!$A$3:$K$329,MATCH(SupplementaryWeight_Line3.9!$F146,SW_DE_Original!$K$3:$K$329,0),6)</f>
        <v>0</v>
      </c>
      <c r="L146" s="27">
        <f>INDEX(SW_DE_Original!$A$3:$K$329,MATCH(SupplementaryWeight_Line3.9!$F146,SW_DE_Original!$K$3:$K$329,0),7)</f>
        <v>0</v>
      </c>
      <c r="M146" s="27">
        <f>INDEX(SW_DE_Original!$A$3:$K$329,MATCH(SupplementaryWeight_Line3.9!$F146,SW_DE_Original!$K$3:$K$329,0),8)</f>
        <v>0</v>
      </c>
      <c r="N146" s="27">
        <f>INDEX(SW_DE_Original!$A$3:$K$329,MATCH(SupplementaryWeight_Line3.9!$F146,SW_DE_Original!$K$3:$K$329,0),9)</f>
        <v>0</v>
      </c>
      <c r="O146" s="27">
        <f t="shared" si="4"/>
        <v>5.25</v>
      </c>
      <c r="P146" s="54">
        <f>INDEX(OperationalSharingDetail!$C$4:$Q$330,MATCH(SupplementaryWeight_Line3.9!C146,OperationalSharingDetail!$C$4:$C$330,0),15)</f>
        <v>21</v>
      </c>
      <c r="Q146" s="27">
        <f t="shared" si="5"/>
        <v>26.25</v>
      </c>
    </row>
    <row r="147" spans="1:17" ht="15" x14ac:dyDescent="0.25">
      <c r="A147" s="2">
        <v>2021</v>
      </c>
      <c r="B147" s="2" t="s">
        <v>387</v>
      </c>
      <c r="C147" s="3" t="s">
        <v>151</v>
      </c>
      <c r="D147" s="2" t="s">
        <v>728</v>
      </c>
      <c r="E147" s="2" t="s">
        <v>728</v>
      </c>
      <c r="F147" s="3" t="s">
        <v>151</v>
      </c>
      <c r="G147" s="3" t="s">
        <v>548</v>
      </c>
      <c r="H147" s="27">
        <f>INDEX(SW_DE_Original!$A$3:$K$329,MATCH(SupplementaryWeight_Line3.9!$F147,SW_DE_Original!$K$3:$K$329,0),3)</f>
        <v>21.72</v>
      </c>
      <c r="I147" s="27">
        <f>INDEX(SW_DE_Original!$A$3:$K$329,MATCH(SupplementaryWeight_Line3.9!$F147,SW_DE_Original!$K$3:$K$329,0),4)</f>
        <v>0</v>
      </c>
      <c r="J147" s="27">
        <f>INDEX(SW_DE_Original!$A$3:$K$329,MATCH(SupplementaryWeight_Line3.9!$F147,SW_DE_Original!$K$3:$K$329,0),5)</f>
        <v>0</v>
      </c>
      <c r="K147" s="27">
        <f>INDEX(SW_DE_Original!$A$3:$K$329,MATCH(SupplementaryWeight_Line3.9!$F147,SW_DE_Original!$K$3:$K$329,0),6)</f>
        <v>0</v>
      </c>
      <c r="L147" s="27">
        <f>INDEX(SW_DE_Original!$A$3:$K$329,MATCH(SupplementaryWeight_Line3.9!$F147,SW_DE_Original!$K$3:$K$329,0),7)</f>
        <v>0</v>
      </c>
      <c r="M147" s="27">
        <f>INDEX(SW_DE_Original!$A$3:$K$329,MATCH(SupplementaryWeight_Line3.9!$F147,SW_DE_Original!$K$3:$K$329,0),8)</f>
        <v>0</v>
      </c>
      <c r="N147" s="27">
        <f>INDEX(SW_DE_Original!$A$3:$K$329,MATCH(SupplementaryWeight_Line3.9!$F147,SW_DE_Original!$K$3:$K$329,0),9)</f>
        <v>0</v>
      </c>
      <c r="O147" s="27">
        <f t="shared" si="4"/>
        <v>21.72</v>
      </c>
      <c r="P147" s="54">
        <f>INDEX(OperationalSharingDetail!$C$4:$Q$330,MATCH(SupplementaryWeight_Line3.9!C147,OperationalSharingDetail!$C$4:$C$330,0),15)</f>
        <v>0</v>
      </c>
      <c r="Q147" s="27">
        <f t="shared" si="5"/>
        <v>21.72</v>
      </c>
    </row>
    <row r="148" spans="1:17" ht="15" x14ac:dyDescent="0.25">
      <c r="A148" s="2">
        <v>2021</v>
      </c>
      <c r="B148" s="2" t="s">
        <v>382</v>
      </c>
      <c r="C148" s="3" t="s">
        <v>152</v>
      </c>
      <c r="D148" s="2" t="s">
        <v>728</v>
      </c>
      <c r="E148" s="2" t="s">
        <v>728</v>
      </c>
      <c r="F148" s="3" t="s">
        <v>152</v>
      </c>
      <c r="G148" s="3" t="s">
        <v>549</v>
      </c>
      <c r="H148" s="27">
        <f>INDEX(SW_DE_Original!$A$3:$K$329,MATCH(SupplementaryWeight_Line3.9!$F148,SW_DE_Original!$K$3:$K$329,0),3)</f>
        <v>4.41</v>
      </c>
      <c r="I148" s="27">
        <f>INDEX(SW_DE_Original!$A$3:$K$329,MATCH(SupplementaryWeight_Line3.9!$F148,SW_DE_Original!$K$3:$K$329,0),4)</f>
        <v>0</v>
      </c>
      <c r="J148" s="27">
        <f>INDEX(SW_DE_Original!$A$3:$K$329,MATCH(SupplementaryWeight_Line3.9!$F148,SW_DE_Original!$K$3:$K$329,0),5)</f>
        <v>0</v>
      </c>
      <c r="K148" s="27">
        <f>INDEX(SW_DE_Original!$A$3:$K$329,MATCH(SupplementaryWeight_Line3.9!$F148,SW_DE_Original!$K$3:$K$329,0),6)</f>
        <v>0</v>
      </c>
      <c r="L148" s="27">
        <f>INDEX(SW_DE_Original!$A$3:$K$329,MATCH(SupplementaryWeight_Line3.9!$F148,SW_DE_Original!$K$3:$K$329,0),7)</f>
        <v>0</v>
      </c>
      <c r="M148" s="27">
        <f>INDEX(SW_DE_Original!$A$3:$K$329,MATCH(SupplementaryWeight_Line3.9!$F148,SW_DE_Original!$K$3:$K$329,0),8)</f>
        <v>0</v>
      </c>
      <c r="N148" s="27">
        <f>INDEX(SW_DE_Original!$A$3:$K$329,MATCH(SupplementaryWeight_Line3.9!$F148,SW_DE_Original!$K$3:$K$329,0),9)</f>
        <v>0</v>
      </c>
      <c r="O148" s="27">
        <f t="shared" si="4"/>
        <v>4.41</v>
      </c>
      <c r="P148" s="54">
        <f>INDEX(OperationalSharingDetail!$C$4:$Q$330,MATCH(SupplementaryWeight_Line3.9!C148,OperationalSharingDetail!$C$4:$C$330,0),15)</f>
        <v>18</v>
      </c>
      <c r="Q148" s="27">
        <f t="shared" si="5"/>
        <v>22.41</v>
      </c>
    </row>
    <row r="149" spans="1:17" ht="15" x14ac:dyDescent="0.25">
      <c r="A149" s="2">
        <v>2021</v>
      </c>
      <c r="B149" s="2" t="s">
        <v>387</v>
      </c>
      <c r="C149" s="3" t="s">
        <v>153</v>
      </c>
      <c r="D149" s="2" t="s">
        <v>728</v>
      </c>
      <c r="E149" s="2" t="s">
        <v>728</v>
      </c>
      <c r="F149" s="3" t="s">
        <v>153</v>
      </c>
      <c r="G149" s="3" t="s">
        <v>550</v>
      </c>
      <c r="H149" s="27">
        <f>INDEX(SW_DE_Original!$A$3:$K$329,MATCH(SupplementaryWeight_Line3.9!$F149,SW_DE_Original!$K$3:$K$329,0),3)</f>
        <v>9.01</v>
      </c>
      <c r="I149" s="27">
        <f>INDEX(SW_DE_Original!$A$3:$K$329,MATCH(SupplementaryWeight_Line3.9!$F149,SW_DE_Original!$K$3:$K$329,0),4)</f>
        <v>0</v>
      </c>
      <c r="J149" s="27">
        <f>INDEX(SW_DE_Original!$A$3:$K$329,MATCH(SupplementaryWeight_Line3.9!$F149,SW_DE_Original!$K$3:$K$329,0),5)</f>
        <v>0</v>
      </c>
      <c r="K149" s="27">
        <f>INDEX(SW_DE_Original!$A$3:$K$329,MATCH(SupplementaryWeight_Line3.9!$F149,SW_DE_Original!$K$3:$K$329,0),6)</f>
        <v>0</v>
      </c>
      <c r="L149" s="27">
        <f>INDEX(SW_DE_Original!$A$3:$K$329,MATCH(SupplementaryWeight_Line3.9!$F149,SW_DE_Original!$K$3:$K$329,0),7)</f>
        <v>0</v>
      </c>
      <c r="M149" s="27">
        <f>INDEX(SW_DE_Original!$A$3:$K$329,MATCH(SupplementaryWeight_Line3.9!$F149,SW_DE_Original!$K$3:$K$329,0),8)</f>
        <v>0</v>
      </c>
      <c r="N149" s="27">
        <f>INDEX(SW_DE_Original!$A$3:$K$329,MATCH(SupplementaryWeight_Line3.9!$F149,SW_DE_Original!$K$3:$K$329,0),9)</f>
        <v>0</v>
      </c>
      <c r="O149" s="27">
        <f t="shared" si="4"/>
        <v>9.01</v>
      </c>
      <c r="P149" s="54">
        <f>INDEX(OperationalSharingDetail!$C$4:$Q$330,MATCH(SupplementaryWeight_Line3.9!C149,OperationalSharingDetail!$C$4:$C$330,0),15)</f>
        <v>21</v>
      </c>
      <c r="Q149" s="27">
        <f t="shared" si="5"/>
        <v>30.009999999999998</v>
      </c>
    </row>
    <row r="150" spans="1:17" ht="15" x14ac:dyDescent="0.25">
      <c r="A150" s="2">
        <v>2021</v>
      </c>
      <c r="B150" s="2" t="s">
        <v>382</v>
      </c>
      <c r="C150" s="3" t="s">
        <v>155</v>
      </c>
      <c r="D150" s="2" t="s">
        <v>728</v>
      </c>
      <c r="E150" s="2" t="s">
        <v>728</v>
      </c>
      <c r="F150" s="3" t="s">
        <v>155</v>
      </c>
      <c r="G150" s="3" t="s">
        <v>743</v>
      </c>
      <c r="H150" s="27">
        <f>INDEX(SW_DE_Original!$A$3:$K$329,MATCH(SupplementaryWeight_Line3.9!$F150,SW_DE_Original!$K$3:$K$329,0),3)</f>
        <v>2.94</v>
      </c>
      <c r="I150" s="27">
        <f>INDEX(SW_DE_Original!$A$3:$K$329,MATCH(SupplementaryWeight_Line3.9!$F150,SW_DE_Original!$K$3:$K$329,0),4)</f>
        <v>0</v>
      </c>
      <c r="J150" s="27">
        <f>INDEX(SW_DE_Original!$A$3:$K$329,MATCH(SupplementaryWeight_Line3.9!$F150,SW_DE_Original!$K$3:$K$329,0),5)</f>
        <v>0</v>
      </c>
      <c r="K150" s="27">
        <f>INDEX(SW_DE_Original!$A$3:$K$329,MATCH(SupplementaryWeight_Line3.9!$F150,SW_DE_Original!$K$3:$K$329,0),6)</f>
        <v>0</v>
      </c>
      <c r="L150" s="27">
        <f>INDEX(SW_DE_Original!$A$3:$K$329,MATCH(SupplementaryWeight_Line3.9!$F150,SW_DE_Original!$K$3:$K$329,0),7)</f>
        <v>0</v>
      </c>
      <c r="M150" s="27">
        <f>INDEX(SW_DE_Original!$A$3:$K$329,MATCH(SupplementaryWeight_Line3.9!$F150,SW_DE_Original!$K$3:$K$329,0),8)</f>
        <v>0</v>
      </c>
      <c r="N150" s="27">
        <f>INDEX(SW_DE_Original!$A$3:$K$329,MATCH(SupplementaryWeight_Line3.9!$F150,SW_DE_Original!$K$3:$K$329,0),9)</f>
        <v>0</v>
      </c>
      <c r="O150" s="27">
        <f t="shared" si="4"/>
        <v>2.94</v>
      </c>
      <c r="P150" s="54">
        <f>INDEX(OperationalSharingDetail!$C$4:$Q$330,MATCH(SupplementaryWeight_Line3.9!C150,OperationalSharingDetail!$C$4:$C$330,0),15)</f>
        <v>0</v>
      </c>
      <c r="Q150" s="27">
        <f t="shared" si="5"/>
        <v>2.94</v>
      </c>
    </row>
    <row r="151" spans="1:17" ht="15" x14ac:dyDescent="0.25">
      <c r="A151" s="2">
        <v>2021</v>
      </c>
      <c r="B151" s="2" t="s">
        <v>382</v>
      </c>
      <c r="C151" s="3" t="s">
        <v>157</v>
      </c>
      <c r="D151" s="2" t="s">
        <v>728</v>
      </c>
      <c r="E151" s="2" t="s">
        <v>728</v>
      </c>
      <c r="F151" s="3" t="s">
        <v>157</v>
      </c>
      <c r="G151" s="3" t="s">
        <v>554</v>
      </c>
      <c r="H151" s="27">
        <f>INDEX(SW_DE_Original!$A$3:$K$329,MATCH(SupplementaryWeight_Line3.9!$F151,SW_DE_Original!$K$3:$K$329,0),3)</f>
        <v>0.95</v>
      </c>
      <c r="I151" s="27">
        <f>INDEX(SW_DE_Original!$A$3:$K$329,MATCH(SupplementaryWeight_Line3.9!$F151,SW_DE_Original!$K$3:$K$329,0),4)</f>
        <v>0</v>
      </c>
      <c r="J151" s="27">
        <f>INDEX(SW_DE_Original!$A$3:$K$329,MATCH(SupplementaryWeight_Line3.9!$F151,SW_DE_Original!$K$3:$K$329,0),5)</f>
        <v>0</v>
      </c>
      <c r="K151" s="27">
        <f>INDEX(SW_DE_Original!$A$3:$K$329,MATCH(SupplementaryWeight_Line3.9!$F151,SW_DE_Original!$K$3:$K$329,0),6)</f>
        <v>0</v>
      </c>
      <c r="L151" s="27">
        <f>INDEX(SW_DE_Original!$A$3:$K$329,MATCH(SupplementaryWeight_Line3.9!$F151,SW_DE_Original!$K$3:$K$329,0),7)</f>
        <v>0</v>
      </c>
      <c r="M151" s="27">
        <f>INDEX(SW_DE_Original!$A$3:$K$329,MATCH(SupplementaryWeight_Line3.9!$F151,SW_DE_Original!$K$3:$K$329,0),8)</f>
        <v>0</v>
      </c>
      <c r="N151" s="27">
        <f>INDEX(SW_DE_Original!$A$3:$K$329,MATCH(SupplementaryWeight_Line3.9!$F151,SW_DE_Original!$K$3:$K$329,0),9)</f>
        <v>0</v>
      </c>
      <c r="O151" s="27">
        <f t="shared" si="4"/>
        <v>0.95</v>
      </c>
      <c r="P151" s="54">
        <f>INDEX(OperationalSharingDetail!$C$4:$Q$330,MATCH(SupplementaryWeight_Line3.9!C151,OperationalSharingDetail!$C$4:$C$330,0),15)</f>
        <v>8</v>
      </c>
      <c r="Q151" s="27">
        <f t="shared" si="5"/>
        <v>8.9499999999999993</v>
      </c>
    </row>
    <row r="152" spans="1:17" ht="15" x14ac:dyDescent="0.25">
      <c r="A152" s="2">
        <v>2021</v>
      </c>
      <c r="B152" s="2" t="s">
        <v>381</v>
      </c>
      <c r="C152" s="3" t="s">
        <v>158</v>
      </c>
      <c r="D152" s="2" t="s">
        <v>728</v>
      </c>
      <c r="E152" s="2" t="s">
        <v>728</v>
      </c>
      <c r="F152" s="3" t="s">
        <v>158</v>
      </c>
      <c r="G152" s="3" t="s">
        <v>555</v>
      </c>
      <c r="H152" s="27">
        <f>INDEX(SW_DE_Original!$A$3:$K$329,MATCH(SupplementaryWeight_Line3.9!$F152,SW_DE_Original!$K$3:$K$329,0),3)</f>
        <v>51.56</v>
      </c>
      <c r="I152" s="27">
        <f>INDEX(SW_DE_Original!$A$3:$K$329,MATCH(SupplementaryWeight_Line3.9!$F152,SW_DE_Original!$K$3:$K$329,0),4)</f>
        <v>0</v>
      </c>
      <c r="J152" s="27">
        <f>INDEX(SW_DE_Original!$A$3:$K$329,MATCH(SupplementaryWeight_Line3.9!$F152,SW_DE_Original!$K$3:$K$329,0),5)</f>
        <v>0</v>
      </c>
      <c r="K152" s="27">
        <f>INDEX(SW_DE_Original!$A$3:$K$329,MATCH(SupplementaryWeight_Line3.9!$F152,SW_DE_Original!$K$3:$K$329,0),6)</f>
        <v>0.06</v>
      </c>
      <c r="L152" s="27">
        <f>INDEX(SW_DE_Original!$A$3:$K$329,MATCH(SupplementaryWeight_Line3.9!$F152,SW_DE_Original!$K$3:$K$329,0),7)</f>
        <v>0</v>
      </c>
      <c r="M152" s="27">
        <f>INDEX(SW_DE_Original!$A$3:$K$329,MATCH(SupplementaryWeight_Line3.9!$F152,SW_DE_Original!$K$3:$K$329,0),8)</f>
        <v>0</v>
      </c>
      <c r="N152" s="27">
        <f>INDEX(SW_DE_Original!$A$3:$K$329,MATCH(SupplementaryWeight_Line3.9!$F152,SW_DE_Original!$K$3:$K$329,0),9)</f>
        <v>0</v>
      </c>
      <c r="O152" s="27">
        <f t="shared" si="4"/>
        <v>51.620000000000005</v>
      </c>
      <c r="P152" s="54">
        <f>INDEX(OperationalSharingDetail!$C$4:$Q$330,MATCH(SupplementaryWeight_Line3.9!C152,OperationalSharingDetail!$C$4:$C$330,0),15)</f>
        <v>0</v>
      </c>
      <c r="Q152" s="27">
        <f t="shared" si="5"/>
        <v>51.620000000000005</v>
      </c>
    </row>
    <row r="153" spans="1:17" ht="15" x14ac:dyDescent="0.25">
      <c r="A153" s="2">
        <v>2021</v>
      </c>
      <c r="B153" s="2" t="s">
        <v>386</v>
      </c>
      <c r="C153" s="3" t="s">
        <v>159</v>
      </c>
      <c r="D153" s="2" t="s">
        <v>728</v>
      </c>
      <c r="E153" s="2" t="s">
        <v>728</v>
      </c>
      <c r="F153" s="3" t="s">
        <v>159</v>
      </c>
      <c r="G153" s="3" t="s">
        <v>556</v>
      </c>
      <c r="H153" s="27">
        <f>INDEX(SW_DE_Original!$A$3:$K$329,MATCH(SupplementaryWeight_Line3.9!$F153,SW_DE_Original!$K$3:$K$329,0),3)</f>
        <v>5.39</v>
      </c>
      <c r="I153" s="27">
        <f>INDEX(SW_DE_Original!$A$3:$K$329,MATCH(SupplementaryWeight_Line3.9!$F153,SW_DE_Original!$K$3:$K$329,0),4)</f>
        <v>0</v>
      </c>
      <c r="J153" s="27">
        <f>INDEX(SW_DE_Original!$A$3:$K$329,MATCH(SupplementaryWeight_Line3.9!$F153,SW_DE_Original!$K$3:$K$329,0),5)</f>
        <v>0</v>
      </c>
      <c r="K153" s="27">
        <f>INDEX(SW_DE_Original!$A$3:$K$329,MATCH(SupplementaryWeight_Line3.9!$F153,SW_DE_Original!$K$3:$K$329,0),6)</f>
        <v>0</v>
      </c>
      <c r="L153" s="27">
        <f>INDEX(SW_DE_Original!$A$3:$K$329,MATCH(SupplementaryWeight_Line3.9!$F153,SW_DE_Original!$K$3:$K$329,0),7)</f>
        <v>0</v>
      </c>
      <c r="M153" s="27">
        <f>INDEX(SW_DE_Original!$A$3:$K$329,MATCH(SupplementaryWeight_Line3.9!$F153,SW_DE_Original!$K$3:$K$329,0),8)</f>
        <v>0</v>
      </c>
      <c r="N153" s="27">
        <f>INDEX(SW_DE_Original!$A$3:$K$329,MATCH(SupplementaryWeight_Line3.9!$F153,SW_DE_Original!$K$3:$K$329,0),9)</f>
        <v>0</v>
      </c>
      <c r="O153" s="27">
        <f t="shared" si="4"/>
        <v>5.39</v>
      </c>
      <c r="P153" s="54">
        <f>INDEX(OperationalSharingDetail!$C$4:$Q$330,MATCH(SupplementaryWeight_Line3.9!C153,OperationalSharingDetail!$C$4:$C$330,0),15)</f>
        <v>0</v>
      </c>
      <c r="Q153" s="27">
        <f t="shared" si="5"/>
        <v>5.39</v>
      </c>
    </row>
    <row r="154" spans="1:17" ht="15" x14ac:dyDescent="0.25">
      <c r="A154" s="2">
        <v>2021</v>
      </c>
      <c r="B154" s="2" t="s">
        <v>386</v>
      </c>
      <c r="C154" s="3" t="s">
        <v>160</v>
      </c>
      <c r="D154" s="2" t="s">
        <v>728</v>
      </c>
      <c r="E154" s="2" t="s">
        <v>728</v>
      </c>
      <c r="F154" s="3" t="s">
        <v>160</v>
      </c>
      <c r="G154" s="3" t="s">
        <v>557</v>
      </c>
      <c r="H154" s="27">
        <f>INDEX(SW_DE_Original!$A$3:$K$329,MATCH(SupplementaryWeight_Line3.9!$F154,SW_DE_Original!$K$3:$K$329,0),3)</f>
        <v>3.86</v>
      </c>
      <c r="I154" s="27">
        <f>INDEX(SW_DE_Original!$A$3:$K$329,MATCH(SupplementaryWeight_Line3.9!$F154,SW_DE_Original!$K$3:$K$329,0),4)</f>
        <v>0</v>
      </c>
      <c r="J154" s="27">
        <f>INDEX(SW_DE_Original!$A$3:$K$329,MATCH(SupplementaryWeight_Line3.9!$F154,SW_DE_Original!$K$3:$K$329,0),5)</f>
        <v>0</v>
      </c>
      <c r="K154" s="27">
        <f>INDEX(SW_DE_Original!$A$3:$K$329,MATCH(SupplementaryWeight_Line3.9!$F154,SW_DE_Original!$K$3:$K$329,0),6)</f>
        <v>0</v>
      </c>
      <c r="L154" s="27">
        <f>INDEX(SW_DE_Original!$A$3:$K$329,MATCH(SupplementaryWeight_Line3.9!$F154,SW_DE_Original!$K$3:$K$329,0),7)</f>
        <v>0</v>
      </c>
      <c r="M154" s="27">
        <f>INDEX(SW_DE_Original!$A$3:$K$329,MATCH(SupplementaryWeight_Line3.9!$F154,SW_DE_Original!$K$3:$K$329,0),8)</f>
        <v>0</v>
      </c>
      <c r="N154" s="27">
        <f>INDEX(SW_DE_Original!$A$3:$K$329,MATCH(SupplementaryWeight_Line3.9!$F154,SW_DE_Original!$K$3:$K$329,0),9)</f>
        <v>0</v>
      </c>
      <c r="O154" s="27">
        <f t="shared" si="4"/>
        <v>3.86</v>
      </c>
      <c r="P154" s="54">
        <f>INDEX(OperationalSharingDetail!$C$4:$Q$330,MATCH(SupplementaryWeight_Line3.9!C154,OperationalSharingDetail!$C$4:$C$330,0),15)</f>
        <v>20</v>
      </c>
      <c r="Q154" s="27">
        <f t="shared" si="5"/>
        <v>23.86</v>
      </c>
    </row>
    <row r="155" spans="1:17" ht="15" x14ac:dyDescent="0.25">
      <c r="A155" s="2">
        <v>2021</v>
      </c>
      <c r="B155" s="2" t="s">
        <v>384</v>
      </c>
      <c r="C155" s="3" t="s">
        <v>161</v>
      </c>
      <c r="D155" s="2" t="s">
        <v>728</v>
      </c>
      <c r="E155" s="2" t="s">
        <v>728</v>
      </c>
      <c r="F155" s="3" t="s">
        <v>161</v>
      </c>
      <c r="G155" s="3" t="s">
        <v>558</v>
      </c>
      <c r="H155" s="27">
        <f>INDEX(SW_DE_Original!$A$3:$K$329,MATCH(SupplementaryWeight_Line3.9!$F155,SW_DE_Original!$K$3:$K$329,0),3)</f>
        <v>2.09</v>
      </c>
      <c r="I155" s="27">
        <f>INDEX(SW_DE_Original!$A$3:$K$329,MATCH(SupplementaryWeight_Line3.9!$F155,SW_DE_Original!$K$3:$K$329,0),4)</f>
        <v>0</v>
      </c>
      <c r="J155" s="27">
        <f>INDEX(SW_DE_Original!$A$3:$K$329,MATCH(SupplementaryWeight_Line3.9!$F155,SW_DE_Original!$K$3:$K$329,0),5)</f>
        <v>0</v>
      </c>
      <c r="K155" s="27">
        <f>INDEX(SW_DE_Original!$A$3:$K$329,MATCH(SupplementaryWeight_Line3.9!$F155,SW_DE_Original!$K$3:$K$329,0),6)</f>
        <v>0</v>
      </c>
      <c r="L155" s="27">
        <f>INDEX(SW_DE_Original!$A$3:$K$329,MATCH(SupplementaryWeight_Line3.9!$F155,SW_DE_Original!$K$3:$K$329,0),7)</f>
        <v>0</v>
      </c>
      <c r="M155" s="27">
        <f>INDEX(SW_DE_Original!$A$3:$K$329,MATCH(SupplementaryWeight_Line3.9!$F155,SW_DE_Original!$K$3:$K$329,0),8)</f>
        <v>0</v>
      </c>
      <c r="N155" s="27">
        <f>INDEX(SW_DE_Original!$A$3:$K$329,MATCH(SupplementaryWeight_Line3.9!$F155,SW_DE_Original!$K$3:$K$329,0),9)</f>
        <v>0</v>
      </c>
      <c r="O155" s="27">
        <f t="shared" si="4"/>
        <v>2.09</v>
      </c>
      <c r="P155" s="54">
        <f>INDEX(OperationalSharingDetail!$C$4:$Q$330,MATCH(SupplementaryWeight_Line3.9!C155,OperationalSharingDetail!$C$4:$C$330,0),15)</f>
        <v>21</v>
      </c>
      <c r="Q155" s="27">
        <f t="shared" si="5"/>
        <v>23.09</v>
      </c>
    </row>
    <row r="156" spans="1:17" ht="15" x14ac:dyDescent="0.25">
      <c r="A156" s="2">
        <v>2021</v>
      </c>
      <c r="B156" s="2" t="s">
        <v>381</v>
      </c>
      <c r="C156" s="3" t="s">
        <v>162</v>
      </c>
      <c r="D156" s="2" t="s">
        <v>728</v>
      </c>
      <c r="E156" s="2" t="s">
        <v>728</v>
      </c>
      <c r="F156" s="3" t="s">
        <v>162</v>
      </c>
      <c r="G156" s="3" t="s">
        <v>559</v>
      </c>
      <c r="H156" s="27">
        <f>INDEX(SW_DE_Original!$A$3:$K$329,MATCH(SupplementaryWeight_Line3.9!$F156,SW_DE_Original!$K$3:$K$329,0),3)</f>
        <v>12.69</v>
      </c>
      <c r="I156" s="27">
        <f>INDEX(SW_DE_Original!$A$3:$K$329,MATCH(SupplementaryWeight_Line3.9!$F156,SW_DE_Original!$K$3:$K$329,0),4)</f>
        <v>0</v>
      </c>
      <c r="J156" s="27">
        <f>INDEX(SW_DE_Original!$A$3:$K$329,MATCH(SupplementaryWeight_Line3.9!$F156,SW_DE_Original!$K$3:$K$329,0),5)</f>
        <v>0</v>
      </c>
      <c r="K156" s="27">
        <f>INDEX(SW_DE_Original!$A$3:$K$329,MATCH(SupplementaryWeight_Line3.9!$F156,SW_DE_Original!$K$3:$K$329,0),6)</f>
        <v>0</v>
      </c>
      <c r="L156" s="27">
        <f>INDEX(SW_DE_Original!$A$3:$K$329,MATCH(SupplementaryWeight_Line3.9!$F156,SW_DE_Original!$K$3:$K$329,0),7)</f>
        <v>0</v>
      </c>
      <c r="M156" s="27">
        <f>INDEX(SW_DE_Original!$A$3:$K$329,MATCH(SupplementaryWeight_Line3.9!$F156,SW_DE_Original!$K$3:$K$329,0),8)</f>
        <v>0</v>
      </c>
      <c r="N156" s="27">
        <f>INDEX(SW_DE_Original!$A$3:$K$329,MATCH(SupplementaryWeight_Line3.9!$F156,SW_DE_Original!$K$3:$K$329,0),9)</f>
        <v>0</v>
      </c>
      <c r="O156" s="27">
        <f t="shared" si="4"/>
        <v>12.69</v>
      </c>
      <c r="P156" s="54">
        <f>INDEX(OperationalSharingDetail!$C$4:$Q$330,MATCH(SupplementaryWeight_Line3.9!C156,OperationalSharingDetail!$C$4:$C$330,0),15)</f>
        <v>20</v>
      </c>
      <c r="Q156" s="27">
        <f t="shared" si="5"/>
        <v>32.69</v>
      </c>
    </row>
    <row r="157" spans="1:17" ht="15" x14ac:dyDescent="0.25">
      <c r="A157" s="2">
        <v>2021</v>
      </c>
      <c r="B157" s="2" t="s">
        <v>382</v>
      </c>
      <c r="C157" s="3" t="s">
        <v>163</v>
      </c>
      <c r="D157" s="2" t="s">
        <v>728</v>
      </c>
      <c r="E157" s="2" t="s">
        <v>728</v>
      </c>
      <c r="F157" s="3" t="s">
        <v>163</v>
      </c>
      <c r="G157" s="3" t="s">
        <v>560</v>
      </c>
      <c r="H157" s="27">
        <f>INDEX(SW_DE_Original!$A$3:$K$329,MATCH(SupplementaryWeight_Line3.9!$F157,SW_DE_Original!$K$3:$K$329,0),3)</f>
        <v>2.5099999999999998</v>
      </c>
      <c r="I157" s="27">
        <f>INDEX(SW_DE_Original!$A$3:$K$329,MATCH(SupplementaryWeight_Line3.9!$F157,SW_DE_Original!$K$3:$K$329,0),4)</f>
        <v>0</v>
      </c>
      <c r="J157" s="27">
        <f>INDEX(SW_DE_Original!$A$3:$K$329,MATCH(SupplementaryWeight_Line3.9!$F157,SW_DE_Original!$K$3:$K$329,0),5)</f>
        <v>0</v>
      </c>
      <c r="K157" s="27">
        <f>INDEX(SW_DE_Original!$A$3:$K$329,MATCH(SupplementaryWeight_Line3.9!$F157,SW_DE_Original!$K$3:$K$329,0),6)</f>
        <v>0</v>
      </c>
      <c r="L157" s="27">
        <f>INDEX(SW_DE_Original!$A$3:$K$329,MATCH(SupplementaryWeight_Line3.9!$F157,SW_DE_Original!$K$3:$K$329,0),7)</f>
        <v>0</v>
      </c>
      <c r="M157" s="27">
        <f>INDEX(SW_DE_Original!$A$3:$K$329,MATCH(SupplementaryWeight_Line3.9!$F157,SW_DE_Original!$K$3:$K$329,0),8)</f>
        <v>0</v>
      </c>
      <c r="N157" s="27">
        <f>INDEX(SW_DE_Original!$A$3:$K$329,MATCH(SupplementaryWeight_Line3.9!$F157,SW_DE_Original!$K$3:$K$329,0),9)</f>
        <v>0</v>
      </c>
      <c r="O157" s="27">
        <f t="shared" si="4"/>
        <v>2.5099999999999998</v>
      </c>
      <c r="P157" s="54">
        <f>INDEX(OperationalSharingDetail!$C$4:$Q$330,MATCH(SupplementaryWeight_Line3.9!C157,OperationalSharingDetail!$C$4:$C$330,0),15)</f>
        <v>19</v>
      </c>
      <c r="Q157" s="27">
        <f t="shared" si="5"/>
        <v>21.509999999999998</v>
      </c>
    </row>
    <row r="158" spans="1:17" ht="15" x14ac:dyDescent="0.25">
      <c r="A158" s="2">
        <v>2021</v>
      </c>
      <c r="B158" s="2" t="s">
        <v>383</v>
      </c>
      <c r="C158" s="3" t="s">
        <v>164</v>
      </c>
      <c r="D158" s="2" t="s">
        <v>728</v>
      </c>
      <c r="E158" s="2" t="s">
        <v>728</v>
      </c>
      <c r="F158" s="3" t="s">
        <v>164</v>
      </c>
      <c r="G158" s="3" t="s">
        <v>561</v>
      </c>
      <c r="H158" s="27">
        <f>INDEX(SW_DE_Original!$A$3:$K$329,MATCH(SupplementaryWeight_Line3.9!$F158,SW_DE_Original!$K$3:$K$329,0),3)</f>
        <v>0.42</v>
      </c>
      <c r="I158" s="27">
        <f>INDEX(SW_DE_Original!$A$3:$K$329,MATCH(SupplementaryWeight_Line3.9!$F158,SW_DE_Original!$K$3:$K$329,0),4)</f>
        <v>0</v>
      </c>
      <c r="J158" s="27">
        <f>INDEX(SW_DE_Original!$A$3:$K$329,MATCH(SupplementaryWeight_Line3.9!$F158,SW_DE_Original!$K$3:$K$329,0),5)</f>
        <v>0</v>
      </c>
      <c r="K158" s="27">
        <f>INDEX(SW_DE_Original!$A$3:$K$329,MATCH(SupplementaryWeight_Line3.9!$F158,SW_DE_Original!$K$3:$K$329,0),6)</f>
        <v>0</v>
      </c>
      <c r="L158" s="27">
        <f>INDEX(SW_DE_Original!$A$3:$K$329,MATCH(SupplementaryWeight_Line3.9!$F158,SW_DE_Original!$K$3:$K$329,0),7)</f>
        <v>0</v>
      </c>
      <c r="M158" s="27">
        <f>INDEX(SW_DE_Original!$A$3:$K$329,MATCH(SupplementaryWeight_Line3.9!$F158,SW_DE_Original!$K$3:$K$329,0),8)</f>
        <v>0</v>
      </c>
      <c r="N158" s="27">
        <f>INDEX(SW_DE_Original!$A$3:$K$329,MATCH(SupplementaryWeight_Line3.9!$F158,SW_DE_Original!$K$3:$K$329,0),9)</f>
        <v>0</v>
      </c>
      <c r="O158" s="27">
        <f t="shared" si="4"/>
        <v>0.42</v>
      </c>
      <c r="P158" s="54">
        <f>INDEX(OperationalSharingDetail!$C$4:$Q$330,MATCH(SupplementaryWeight_Line3.9!C158,OperationalSharingDetail!$C$4:$C$330,0),15)</f>
        <v>18</v>
      </c>
      <c r="Q158" s="27">
        <f t="shared" si="5"/>
        <v>18.420000000000002</v>
      </c>
    </row>
    <row r="159" spans="1:17" ht="15" x14ac:dyDescent="0.25">
      <c r="A159" s="2">
        <v>2021</v>
      </c>
      <c r="B159" s="2" t="s">
        <v>385</v>
      </c>
      <c r="C159" s="3" t="s">
        <v>165</v>
      </c>
      <c r="D159" s="2" t="s">
        <v>728</v>
      </c>
      <c r="E159" s="2" t="s">
        <v>728</v>
      </c>
      <c r="F159" s="3" t="s">
        <v>165</v>
      </c>
      <c r="G159" s="3" t="s">
        <v>562</v>
      </c>
      <c r="H159" s="27">
        <f>INDEX(SW_DE_Original!$A$3:$K$329,MATCH(SupplementaryWeight_Line3.9!$F159,SW_DE_Original!$K$3:$K$329,0),3)</f>
        <v>1.99</v>
      </c>
      <c r="I159" s="27">
        <f>INDEX(SW_DE_Original!$A$3:$K$329,MATCH(SupplementaryWeight_Line3.9!$F159,SW_DE_Original!$K$3:$K$329,0),4)</f>
        <v>0</v>
      </c>
      <c r="J159" s="27">
        <f>INDEX(SW_DE_Original!$A$3:$K$329,MATCH(SupplementaryWeight_Line3.9!$F159,SW_DE_Original!$K$3:$K$329,0),5)</f>
        <v>0</v>
      </c>
      <c r="K159" s="27">
        <f>INDEX(SW_DE_Original!$A$3:$K$329,MATCH(SupplementaryWeight_Line3.9!$F159,SW_DE_Original!$K$3:$K$329,0),6)</f>
        <v>0</v>
      </c>
      <c r="L159" s="27">
        <f>INDEX(SW_DE_Original!$A$3:$K$329,MATCH(SupplementaryWeight_Line3.9!$F159,SW_DE_Original!$K$3:$K$329,0),7)</f>
        <v>0</v>
      </c>
      <c r="M159" s="27">
        <f>INDEX(SW_DE_Original!$A$3:$K$329,MATCH(SupplementaryWeight_Line3.9!$F159,SW_DE_Original!$K$3:$K$329,0),8)</f>
        <v>0</v>
      </c>
      <c r="N159" s="27">
        <f>INDEX(SW_DE_Original!$A$3:$K$329,MATCH(SupplementaryWeight_Line3.9!$F159,SW_DE_Original!$K$3:$K$329,0),9)</f>
        <v>0</v>
      </c>
      <c r="O159" s="27">
        <f t="shared" si="4"/>
        <v>1.99</v>
      </c>
      <c r="P159" s="54">
        <f>INDEX(OperationalSharingDetail!$C$4:$Q$330,MATCH(SupplementaryWeight_Line3.9!C159,OperationalSharingDetail!$C$4:$C$330,0),15)</f>
        <v>18</v>
      </c>
      <c r="Q159" s="27">
        <f t="shared" si="5"/>
        <v>19.989999999999998</v>
      </c>
    </row>
    <row r="160" spans="1:17" ht="15" x14ac:dyDescent="0.25">
      <c r="A160" s="2">
        <v>2021</v>
      </c>
      <c r="B160" s="2" t="s">
        <v>384</v>
      </c>
      <c r="C160" s="3" t="s">
        <v>166</v>
      </c>
      <c r="D160" s="2" t="s">
        <v>728</v>
      </c>
      <c r="E160" s="2" t="s">
        <v>728</v>
      </c>
      <c r="F160" s="3" t="s">
        <v>166</v>
      </c>
      <c r="G160" s="3" t="s">
        <v>563</v>
      </c>
      <c r="H160" s="27">
        <f>INDEX(SW_DE_Original!$A$3:$K$329,MATCH(SupplementaryWeight_Line3.9!$F160,SW_DE_Original!$K$3:$K$329,0),3)</f>
        <v>3.97</v>
      </c>
      <c r="I160" s="27">
        <f>INDEX(SW_DE_Original!$A$3:$K$329,MATCH(SupplementaryWeight_Line3.9!$F160,SW_DE_Original!$K$3:$K$329,0),4)</f>
        <v>0</v>
      </c>
      <c r="J160" s="27">
        <f>INDEX(SW_DE_Original!$A$3:$K$329,MATCH(SupplementaryWeight_Line3.9!$F160,SW_DE_Original!$K$3:$K$329,0),5)</f>
        <v>0</v>
      </c>
      <c r="K160" s="27">
        <f>INDEX(SW_DE_Original!$A$3:$K$329,MATCH(SupplementaryWeight_Line3.9!$F160,SW_DE_Original!$K$3:$K$329,0),6)</f>
        <v>0</v>
      </c>
      <c r="L160" s="27">
        <f>INDEX(SW_DE_Original!$A$3:$K$329,MATCH(SupplementaryWeight_Line3.9!$F160,SW_DE_Original!$K$3:$K$329,0),7)</f>
        <v>0</v>
      </c>
      <c r="M160" s="27">
        <f>INDEX(SW_DE_Original!$A$3:$K$329,MATCH(SupplementaryWeight_Line3.9!$F160,SW_DE_Original!$K$3:$K$329,0),8)</f>
        <v>0</v>
      </c>
      <c r="N160" s="27">
        <f>INDEX(SW_DE_Original!$A$3:$K$329,MATCH(SupplementaryWeight_Line3.9!$F160,SW_DE_Original!$K$3:$K$329,0),9)</f>
        <v>0</v>
      </c>
      <c r="O160" s="27">
        <f t="shared" si="4"/>
        <v>3.97</v>
      </c>
      <c r="P160" s="54">
        <f>INDEX(OperationalSharingDetail!$C$4:$Q$330,MATCH(SupplementaryWeight_Line3.9!C160,OperationalSharingDetail!$C$4:$C$330,0),15)</f>
        <v>21</v>
      </c>
      <c r="Q160" s="27">
        <f t="shared" si="5"/>
        <v>24.97</v>
      </c>
    </row>
    <row r="161" spans="1:17" ht="15" x14ac:dyDescent="0.25">
      <c r="A161" s="2">
        <v>2021</v>
      </c>
      <c r="B161" s="2" t="s">
        <v>384</v>
      </c>
      <c r="C161" s="3" t="s">
        <v>167</v>
      </c>
      <c r="D161" s="2" t="s">
        <v>728</v>
      </c>
      <c r="E161" s="2" t="s">
        <v>728</v>
      </c>
      <c r="F161" s="3" t="s">
        <v>167</v>
      </c>
      <c r="G161" s="3" t="s">
        <v>564</v>
      </c>
      <c r="H161" s="27">
        <f>INDEX(SW_DE_Original!$A$3:$K$329,MATCH(SupplementaryWeight_Line3.9!$F161,SW_DE_Original!$K$3:$K$329,0),3)</f>
        <v>27.42</v>
      </c>
      <c r="I161" s="27">
        <f>INDEX(SW_DE_Original!$A$3:$K$329,MATCH(SupplementaryWeight_Line3.9!$F161,SW_DE_Original!$K$3:$K$329,0),4)</f>
        <v>0</v>
      </c>
      <c r="J161" s="27">
        <f>INDEX(SW_DE_Original!$A$3:$K$329,MATCH(SupplementaryWeight_Line3.9!$F161,SW_DE_Original!$K$3:$K$329,0),5)</f>
        <v>0</v>
      </c>
      <c r="K161" s="27">
        <f>INDEX(SW_DE_Original!$A$3:$K$329,MATCH(SupplementaryWeight_Line3.9!$F161,SW_DE_Original!$K$3:$K$329,0),6)</f>
        <v>0</v>
      </c>
      <c r="L161" s="27">
        <f>INDEX(SW_DE_Original!$A$3:$K$329,MATCH(SupplementaryWeight_Line3.9!$F161,SW_DE_Original!$K$3:$K$329,0),7)</f>
        <v>0</v>
      </c>
      <c r="M161" s="27">
        <f>INDEX(SW_DE_Original!$A$3:$K$329,MATCH(SupplementaryWeight_Line3.9!$F161,SW_DE_Original!$K$3:$K$329,0),8)</f>
        <v>0</v>
      </c>
      <c r="N161" s="27">
        <f>INDEX(SW_DE_Original!$A$3:$K$329,MATCH(SupplementaryWeight_Line3.9!$F161,SW_DE_Original!$K$3:$K$329,0),9)</f>
        <v>0</v>
      </c>
      <c r="O161" s="27">
        <f t="shared" si="4"/>
        <v>27.42</v>
      </c>
      <c r="P161" s="54">
        <f>INDEX(OperationalSharingDetail!$C$4:$Q$330,MATCH(SupplementaryWeight_Line3.9!C161,OperationalSharingDetail!$C$4:$C$330,0),15)</f>
        <v>0</v>
      </c>
      <c r="Q161" s="27">
        <f t="shared" si="5"/>
        <v>27.42</v>
      </c>
    </row>
    <row r="162" spans="1:17" ht="15" x14ac:dyDescent="0.25">
      <c r="A162" s="2">
        <v>2021</v>
      </c>
      <c r="B162" s="2" t="s">
        <v>383</v>
      </c>
      <c r="C162" s="3" t="s">
        <v>168</v>
      </c>
      <c r="D162" s="2" t="s">
        <v>728</v>
      </c>
      <c r="E162" s="2" t="s">
        <v>728</v>
      </c>
      <c r="F162" s="3" t="s">
        <v>168</v>
      </c>
      <c r="G162" s="3" t="s">
        <v>565</v>
      </c>
      <c r="H162" s="27">
        <f>INDEX(SW_DE_Original!$A$3:$K$329,MATCH(SupplementaryWeight_Line3.9!$F162,SW_DE_Original!$K$3:$K$329,0),3)</f>
        <v>2.46</v>
      </c>
      <c r="I162" s="27">
        <f>INDEX(SW_DE_Original!$A$3:$K$329,MATCH(SupplementaryWeight_Line3.9!$F162,SW_DE_Original!$K$3:$K$329,0),4)</f>
        <v>0</v>
      </c>
      <c r="J162" s="27">
        <f>INDEX(SW_DE_Original!$A$3:$K$329,MATCH(SupplementaryWeight_Line3.9!$F162,SW_DE_Original!$K$3:$K$329,0),5)</f>
        <v>0</v>
      </c>
      <c r="K162" s="27">
        <f>INDEX(SW_DE_Original!$A$3:$K$329,MATCH(SupplementaryWeight_Line3.9!$F162,SW_DE_Original!$K$3:$K$329,0),6)</f>
        <v>0</v>
      </c>
      <c r="L162" s="27">
        <f>INDEX(SW_DE_Original!$A$3:$K$329,MATCH(SupplementaryWeight_Line3.9!$F162,SW_DE_Original!$K$3:$K$329,0),7)</f>
        <v>0</v>
      </c>
      <c r="M162" s="27">
        <f>INDEX(SW_DE_Original!$A$3:$K$329,MATCH(SupplementaryWeight_Line3.9!$F162,SW_DE_Original!$K$3:$K$329,0),8)</f>
        <v>0</v>
      </c>
      <c r="N162" s="27">
        <f>INDEX(SW_DE_Original!$A$3:$K$329,MATCH(SupplementaryWeight_Line3.9!$F162,SW_DE_Original!$K$3:$K$329,0),9)</f>
        <v>0</v>
      </c>
      <c r="O162" s="27">
        <f t="shared" si="4"/>
        <v>2.46</v>
      </c>
      <c r="P162" s="54">
        <f>INDEX(OperationalSharingDetail!$C$4:$Q$330,MATCH(SupplementaryWeight_Line3.9!C162,OperationalSharingDetail!$C$4:$C$330,0),15)</f>
        <v>21</v>
      </c>
      <c r="Q162" s="27">
        <f t="shared" si="5"/>
        <v>23.46</v>
      </c>
    </row>
    <row r="163" spans="1:17" ht="15" x14ac:dyDescent="0.25">
      <c r="A163" s="2">
        <v>2021</v>
      </c>
      <c r="B163" s="2" t="s">
        <v>383</v>
      </c>
      <c r="C163" s="3" t="s">
        <v>169</v>
      </c>
      <c r="D163" s="2" t="s">
        <v>728</v>
      </c>
      <c r="E163" s="2" t="s">
        <v>728</v>
      </c>
      <c r="F163" s="3" t="s">
        <v>169</v>
      </c>
      <c r="G163" s="3" t="s">
        <v>566</v>
      </c>
      <c r="H163" s="27">
        <f>INDEX(SW_DE_Original!$A$3:$K$329,MATCH(SupplementaryWeight_Line3.9!$F163,SW_DE_Original!$K$3:$K$329,0),3)</f>
        <v>20.29</v>
      </c>
      <c r="I163" s="27">
        <f>INDEX(SW_DE_Original!$A$3:$K$329,MATCH(SupplementaryWeight_Line3.9!$F163,SW_DE_Original!$K$3:$K$329,0),4)</f>
        <v>0</v>
      </c>
      <c r="J163" s="27">
        <f>INDEX(SW_DE_Original!$A$3:$K$329,MATCH(SupplementaryWeight_Line3.9!$F163,SW_DE_Original!$K$3:$K$329,0),5)</f>
        <v>0</v>
      </c>
      <c r="K163" s="27">
        <f>INDEX(SW_DE_Original!$A$3:$K$329,MATCH(SupplementaryWeight_Line3.9!$F163,SW_DE_Original!$K$3:$K$329,0),6)</f>
        <v>0</v>
      </c>
      <c r="L163" s="27">
        <f>INDEX(SW_DE_Original!$A$3:$K$329,MATCH(SupplementaryWeight_Line3.9!$F163,SW_DE_Original!$K$3:$K$329,0),7)</f>
        <v>0</v>
      </c>
      <c r="M163" s="27">
        <f>INDEX(SW_DE_Original!$A$3:$K$329,MATCH(SupplementaryWeight_Line3.9!$F163,SW_DE_Original!$K$3:$K$329,0),8)</f>
        <v>0</v>
      </c>
      <c r="N163" s="27">
        <f>INDEX(SW_DE_Original!$A$3:$K$329,MATCH(SupplementaryWeight_Line3.9!$F163,SW_DE_Original!$K$3:$K$329,0),9)</f>
        <v>0</v>
      </c>
      <c r="O163" s="27">
        <f t="shared" si="4"/>
        <v>20.29</v>
      </c>
      <c r="P163" s="54">
        <f>INDEX(OperationalSharingDetail!$C$4:$Q$330,MATCH(SupplementaryWeight_Line3.9!C163,OperationalSharingDetail!$C$4:$C$330,0),15)</f>
        <v>0</v>
      </c>
      <c r="Q163" s="27">
        <f t="shared" si="5"/>
        <v>20.29</v>
      </c>
    </row>
    <row r="164" spans="1:17" ht="15" x14ac:dyDescent="0.25">
      <c r="A164" s="2">
        <v>2021</v>
      </c>
      <c r="B164" s="2" t="s">
        <v>387</v>
      </c>
      <c r="C164" s="3" t="s">
        <v>171</v>
      </c>
      <c r="D164" s="2" t="s">
        <v>728</v>
      </c>
      <c r="E164" s="2" t="s">
        <v>728</v>
      </c>
      <c r="F164" s="3" t="s">
        <v>171</v>
      </c>
      <c r="G164" s="3" t="s">
        <v>568</v>
      </c>
      <c r="H164" s="27">
        <f>INDEX(SW_DE_Original!$A$3:$K$329,MATCH(SupplementaryWeight_Line3.9!$F164,SW_DE_Original!$K$3:$K$329,0),3)</f>
        <v>37.950000000000003</v>
      </c>
      <c r="I164" s="27">
        <f>INDEX(SW_DE_Original!$A$3:$K$329,MATCH(SupplementaryWeight_Line3.9!$F164,SW_DE_Original!$K$3:$K$329,0),4)</f>
        <v>0</v>
      </c>
      <c r="J164" s="27">
        <f>INDEX(SW_DE_Original!$A$3:$K$329,MATCH(SupplementaryWeight_Line3.9!$F164,SW_DE_Original!$K$3:$K$329,0),5)</f>
        <v>0</v>
      </c>
      <c r="K164" s="27">
        <f>INDEX(SW_DE_Original!$A$3:$K$329,MATCH(SupplementaryWeight_Line3.9!$F164,SW_DE_Original!$K$3:$K$329,0),6)</f>
        <v>0</v>
      </c>
      <c r="L164" s="27">
        <f>INDEX(SW_DE_Original!$A$3:$K$329,MATCH(SupplementaryWeight_Line3.9!$F164,SW_DE_Original!$K$3:$K$329,0),7)</f>
        <v>0</v>
      </c>
      <c r="M164" s="27">
        <f>INDEX(SW_DE_Original!$A$3:$K$329,MATCH(SupplementaryWeight_Line3.9!$F164,SW_DE_Original!$K$3:$K$329,0),8)</f>
        <v>0</v>
      </c>
      <c r="N164" s="27">
        <f>INDEX(SW_DE_Original!$A$3:$K$329,MATCH(SupplementaryWeight_Line3.9!$F164,SW_DE_Original!$K$3:$K$329,0),9)</f>
        <v>0</v>
      </c>
      <c r="O164" s="27">
        <f t="shared" si="4"/>
        <v>37.950000000000003</v>
      </c>
      <c r="P164" s="54">
        <f>INDEX(OperationalSharingDetail!$C$4:$Q$330,MATCH(SupplementaryWeight_Line3.9!C164,OperationalSharingDetail!$C$4:$C$330,0),15)</f>
        <v>0</v>
      </c>
      <c r="Q164" s="27">
        <f t="shared" si="5"/>
        <v>37.950000000000003</v>
      </c>
    </row>
    <row r="165" spans="1:17" ht="15" x14ac:dyDescent="0.25">
      <c r="A165" s="2">
        <v>2021</v>
      </c>
      <c r="B165" s="2" t="s">
        <v>387</v>
      </c>
      <c r="C165" s="3" t="s">
        <v>172</v>
      </c>
      <c r="D165" s="2" t="s">
        <v>728</v>
      </c>
      <c r="E165" s="2" t="s">
        <v>728</v>
      </c>
      <c r="F165" s="3" t="s">
        <v>172</v>
      </c>
      <c r="G165" s="3" t="s">
        <v>569</v>
      </c>
      <c r="H165" s="27">
        <f>INDEX(SW_DE_Original!$A$3:$K$329,MATCH(SupplementaryWeight_Line3.9!$F165,SW_DE_Original!$K$3:$K$329,0),3)</f>
        <v>3.65</v>
      </c>
      <c r="I165" s="27">
        <f>INDEX(SW_DE_Original!$A$3:$K$329,MATCH(SupplementaryWeight_Line3.9!$F165,SW_DE_Original!$K$3:$K$329,0),4)</f>
        <v>0</v>
      </c>
      <c r="J165" s="27">
        <f>INDEX(SW_DE_Original!$A$3:$K$329,MATCH(SupplementaryWeight_Line3.9!$F165,SW_DE_Original!$K$3:$K$329,0),5)</f>
        <v>0</v>
      </c>
      <c r="K165" s="27">
        <f>INDEX(SW_DE_Original!$A$3:$K$329,MATCH(SupplementaryWeight_Line3.9!$F165,SW_DE_Original!$K$3:$K$329,0),6)</f>
        <v>0</v>
      </c>
      <c r="L165" s="27">
        <f>INDEX(SW_DE_Original!$A$3:$K$329,MATCH(SupplementaryWeight_Line3.9!$F165,SW_DE_Original!$K$3:$K$329,0),7)</f>
        <v>0</v>
      </c>
      <c r="M165" s="27">
        <f>INDEX(SW_DE_Original!$A$3:$K$329,MATCH(SupplementaryWeight_Line3.9!$F165,SW_DE_Original!$K$3:$K$329,0),8)</f>
        <v>0</v>
      </c>
      <c r="N165" s="27">
        <f>INDEX(SW_DE_Original!$A$3:$K$329,MATCH(SupplementaryWeight_Line3.9!$F165,SW_DE_Original!$K$3:$K$329,0),9)</f>
        <v>0</v>
      </c>
      <c r="O165" s="27">
        <f t="shared" si="4"/>
        <v>3.65</v>
      </c>
      <c r="P165" s="54">
        <f>INDEX(OperationalSharingDetail!$C$4:$Q$330,MATCH(SupplementaryWeight_Line3.9!C165,OperationalSharingDetail!$C$4:$C$330,0),15)</f>
        <v>21</v>
      </c>
      <c r="Q165" s="27">
        <f t="shared" si="5"/>
        <v>24.65</v>
      </c>
    </row>
    <row r="166" spans="1:17" ht="15" x14ac:dyDescent="0.25">
      <c r="A166" s="2">
        <v>2021</v>
      </c>
      <c r="B166" s="2" t="s">
        <v>383</v>
      </c>
      <c r="C166" s="3" t="s">
        <v>173</v>
      </c>
      <c r="D166" s="2" t="s">
        <v>728</v>
      </c>
      <c r="E166" s="2" t="s">
        <v>728</v>
      </c>
      <c r="F166" s="3" t="s">
        <v>173</v>
      </c>
      <c r="G166" s="3" t="s">
        <v>570</v>
      </c>
      <c r="H166" s="27">
        <f>INDEX(SW_DE_Original!$A$3:$K$329,MATCH(SupplementaryWeight_Line3.9!$F166,SW_DE_Original!$K$3:$K$329,0),3)</f>
        <v>2.61</v>
      </c>
      <c r="I166" s="27">
        <f>INDEX(SW_DE_Original!$A$3:$K$329,MATCH(SupplementaryWeight_Line3.9!$F166,SW_DE_Original!$K$3:$K$329,0),4)</f>
        <v>0</v>
      </c>
      <c r="J166" s="27">
        <f>INDEX(SW_DE_Original!$A$3:$K$329,MATCH(SupplementaryWeight_Line3.9!$F166,SW_DE_Original!$K$3:$K$329,0),5)</f>
        <v>0</v>
      </c>
      <c r="K166" s="27">
        <f>INDEX(SW_DE_Original!$A$3:$K$329,MATCH(SupplementaryWeight_Line3.9!$F166,SW_DE_Original!$K$3:$K$329,0),6)</f>
        <v>0</v>
      </c>
      <c r="L166" s="27">
        <f>INDEX(SW_DE_Original!$A$3:$K$329,MATCH(SupplementaryWeight_Line3.9!$F166,SW_DE_Original!$K$3:$K$329,0),7)</f>
        <v>0</v>
      </c>
      <c r="M166" s="27">
        <f>INDEX(SW_DE_Original!$A$3:$K$329,MATCH(SupplementaryWeight_Line3.9!$F166,SW_DE_Original!$K$3:$K$329,0),8)</f>
        <v>0</v>
      </c>
      <c r="N166" s="27">
        <f>INDEX(SW_DE_Original!$A$3:$K$329,MATCH(SupplementaryWeight_Line3.9!$F166,SW_DE_Original!$K$3:$K$329,0),9)</f>
        <v>0</v>
      </c>
      <c r="O166" s="27">
        <f t="shared" si="4"/>
        <v>2.61</v>
      </c>
      <c r="P166" s="54">
        <f>INDEX(OperationalSharingDetail!$C$4:$Q$330,MATCH(SupplementaryWeight_Line3.9!C166,OperationalSharingDetail!$C$4:$C$330,0),15)</f>
        <v>20</v>
      </c>
      <c r="Q166" s="27">
        <f t="shared" si="5"/>
        <v>22.61</v>
      </c>
    </row>
    <row r="167" spans="1:17" ht="15" x14ac:dyDescent="0.25">
      <c r="A167" s="2">
        <v>2021</v>
      </c>
      <c r="B167" s="2" t="s">
        <v>387</v>
      </c>
      <c r="C167" s="3" t="s">
        <v>174</v>
      </c>
      <c r="D167" s="2" t="s">
        <v>728</v>
      </c>
      <c r="E167" s="2" t="s">
        <v>728</v>
      </c>
      <c r="F167" s="3" t="s">
        <v>174</v>
      </c>
      <c r="G167" s="3" t="s">
        <v>571</v>
      </c>
      <c r="H167" s="27">
        <f>INDEX(SW_DE_Original!$A$3:$K$329,MATCH(SupplementaryWeight_Line3.9!$F167,SW_DE_Original!$K$3:$K$329,0),3)</f>
        <v>3.63</v>
      </c>
      <c r="I167" s="27">
        <f>INDEX(SW_DE_Original!$A$3:$K$329,MATCH(SupplementaryWeight_Line3.9!$F167,SW_DE_Original!$K$3:$K$329,0),4)</f>
        <v>0</v>
      </c>
      <c r="J167" s="27">
        <f>INDEX(SW_DE_Original!$A$3:$K$329,MATCH(SupplementaryWeight_Line3.9!$F167,SW_DE_Original!$K$3:$K$329,0),5)</f>
        <v>0</v>
      </c>
      <c r="K167" s="27">
        <f>INDEX(SW_DE_Original!$A$3:$K$329,MATCH(SupplementaryWeight_Line3.9!$F167,SW_DE_Original!$K$3:$K$329,0),6)</f>
        <v>0</v>
      </c>
      <c r="L167" s="27">
        <f>INDEX(SW_DE_Original!$A$3:$K$329,MATCH(SupplementaryWeight_Line3.9!$F167,SW_DE_Original!$K$3:$K$329,0),7)</f>
        <v>0</v>
      </c>
      <c r="M167" s="27">
        <f>INDEX(SW_DE_Original!$A$3:$K$329,MATCH(SupplementaryWeight_Line3.9!$F167,SW_DE_Original!$K$3:$K$329,0),8)</f>
        <v>0</v>
      </c>
      <c r="N167" s="27">
        <f>INDEX(SW_DE_Original!$A$3:$K$329,MATCH(SupplementaryWeight_Line3.9!$F167,SW_DE_Original!$K$3:$K$329,0),9)</f>
        <v>0</v>
      </c>
      <c r="O167" s="27">
        <f t="shared" si="4"/>
        <v>3.63</v>
      </c>
      <c r="P167" s="54">
        <f>INDEX(OperationalSharingDetail!$C$4:$Q$330,MATCH(SupplementaryWeight_Line3.9!C167,OperationalSharingDetail!$C$4:$C$330,0),15)</f>
        <v>21</v>
      </c>
      <c r="Q167" s="27">
        <f t="shared" si="5"/>
        <v>24.63</v>
      </c>
    </row>
    <row r="168" spans="1:17" ht="15" x14ac:dyDescent="0.25">
      <c r="A168" s="2">
        <v>2021</v>
      </c>
      <c r="B168" s="2" t="s">
        <v>390</v>
      </c>
      <c r="C168" s="3" t="s">
        <v>175</v>
      </c>
      <c r="D168" s="2" t="s">
        <v>728</v>
      </c>
      <c r="E168" s="2" t="s">
        <v>728</v>
      </c>
      <c r="F168" s="3" t="s">
        <v>175</v>
      </c>
      <c r="G168" s="3" t="s">
        <v>572</v>
      </c>
      <c r="H168" s="27">
        <f>INDEX(SW_DE_Original!$A$3:$K$329,MATCH(SupplementaryWeight_Line3.9!$F168,SW_DE_Original!$K$3:$K$329,0),3)</f>
        <v>5.03</v>
      </c>
      <c r="I168" s="27">
        <f>INDEX(SW_DE_Original!$A$3:$K$329,MATCH(SupplementaryWeight_Line3.9!$F168,SW_DE_Original!$K$3:$K$329,0),4)</f>
        <v>0</v>
      </c>
      <c r="J168" s="27">
        <f>INDEX(SW_DE_Original!$A$3:$K$329,MATCH(SupplementaryWeight_Line3.9!$F168,SW_DE_Original!$K$3:$K$329,0),5)</f>
        <v>0</v>
      </c>
      <c r="K168" s="27">
        <f>INDEX(SW_DE_Original!$A$3:$K$329,MATCH(SupplementaryWeight_Line3.9!$F168,SW_DE_Original!$K$3:$K$329,0),6)</f>
        <v>0</v>
      </c>
      <c r="L168" s="27">
        <f>INDEX(SW_DE_Original!$A$3:$K$329,MATCH(SupplementaryWeight_Line3.9!$F168,SW_DE_Original!$K$3:$K$329,0),7)</f>
        <v>0</v>
      </c>
      <c r="M168" s="27">
        <f>INDEX(SW_DE_Original!$A$3:$K$329,MATCH(SupplementaryWeight_Line3.9!$F168,SW_DE_Original!$K$3:$K$329,0),8)</f>
        <v>0</v>
      </c>
      <c r="N168" s="27">
        <f>INDEX(SW_DE_Original!$A$3:$K$329,MATCH(SupplementaryWeight_Line3.9!$F168,SW_DE_Original!$K$3:$K$329,0),9)</f>
        <v>0</v>
      </c>
      <c r="O168" s="27">
        <f t="shared" si="4"/>
        <v>5.03</v>
      </c>
      <c r="P168" s="54">
        <f>INDEX(OperationalSharingDetail!$C$4:$Q$330,MATCH(SupplementaryWeight_Line3.9!C168,OperationalSharingDetail!$C$4:$C$330,0),15)</f>
        <v>8</v>
      </c>
      <c r="Q168" s="27">
        <f t="shared" si="5"/>
        <v>13.030000000000001</v>
      </c>
    </row>
    <row r="169" spans="1:17" ht="15" x14ac:dyDescent="0.25">
      <c r="A169" s="2">
        <v>2021</v>
      </c>
      <c r="B169" s="2" t="s">
        <v>385</v>
      </c>
      <c r="C169" s="3" t="s">
        <v>176</v>
      </c>
      <c r="D169" s="2" t="s">
        <v>728</v>
      </c>
      <c r="E169" s="2" t="s">
        <v>728</v>
      </c>
      <c r="F169" s="3" t="s">
        <v>176</v>
      </c>
      <c r="G169" s="3" t="s">
        <v>744</v>
      </c>
      <c r="H169" s="27">
        <f>INDEX(SW_DE_Original!$A$3:$K$329,MATCH(SupplementaryWeight_Line3.9!$F169,SW_DE_Original!$K$3:$K$329,0),3)</f>
        <v>0.03</v>
      </c>
      <c r="I169" s="27">
        <f>INDEX(SW_DE_Original!$A$3:$K$329,MATCH(SupplementaryWeight_Line3.9!$F169,SW_DE_Original!$K$3:$K$329,0),4)</f>
        <v>0</v>
      </c>
      <c r="J169" s="27">
        <f>INDEX(SW_DE_Original!$A$3:$K$329,MATCH(SupplementaryWeight_Line3.9!$F169,SW_DE_Original!$K$3:$K$329,0),5)</f>
        <v>0</v>
      </c>
      <c r="K169" s="27">
        <f>INDEX(SW_DE_Original!$A$3:$K$329,MATCH(SupplementaryWeight_Line3.9!$F169,SW_DE_Original!$K$3:$K$329,0),6)</f>
        <v>0</v>
      </c>
      <c r="L169" s="27">
        <f>INDEX(SW_DE_Original!$A$3:$K$329,MATCH(SupplementaryWeight_Line3.9!$F169,SW_DE_Original!$K$3:$K$329,0),7)</f>
        <v>1.65</v>
      </c>
      <c r="M169" s="27">
        <f>INDEX(SW_DE_Original!$A$3:$K$329,MATCH(SupplementaryWeight_Line3.9!$F169,SW_DE_Original!$K$3:$K$329,0),8)</f>
        <v>0</v>
      </c>
      <c r="N169" s="27">
        <f>INDEX(SW_DE_Original!$A$3:$K$329,MATCH(SupplementaryWeight_Line3.9!$F169,SW_DE_Original!$K$3:$K$329,0),9)</f>
        <v>0</v>
      </c>
      <c r="O169" s="27">
        <f t="shared" si="4"/>
        <v>1.68</v>
      </c>
      <c r="P169" s="54">
        <f>INDEX(OperationalSharingDetail!$C$4:$Q$330,MATCH(SupplementaryWeight_Line3.9!C169,OperationalSharingDetail!$C$4:$C$330,0),15)</f>
        <v>16</v>
      </c>
      <c r="Q169" s="27">
        <f t="shared" si="5"/>
        <v>17.68</v>
      </c>
    </row>
    <row r="170" spans="1:17" ht="15" x14ac:dyDescent="0.25">
      <c r="A170" s="2">
        <v>2021</v>
      </c>
      <c r="B170" s="2" t="s">
        <v>381</v>
      </c>
      <c r="C170" s="3" t="s">
        <v>177</v>
      </c>
      <c r="D170" s="2" t="s">
        <v>728</v>
      </c>
      <c r="E170" s="2" t="s">
        <v>728</v>
      </c>
      <c r="F170" s="3" t="s">
        <v>177</v>
      </c>
      <c r="G170" s="3" t="s">
        <v>574</v>
      </c>
      <c r="H170" s="27">
        <f>INDEX(SW_DE_Original!$A$3:$K$329,MATCH(SupplementaryWeight_Line3.9!$F170,SW_DE_Original!$K$3:$K$329,0),3)</f>
        <v>6.99</v>
      </c>
      <c r="I170" s="27">
        <f>INDEX(SW_DE_Original!$A$3:$K$329,MATCH(SupplementaryWeight_Line3.9!$F170,SW_DE_Original!$K$3:$K$329,0),4)</f>
        <v>0</v>
      </c>
      <c r="J170" s="27">
        <f>INDEX(SW_DE_Original!$A$3:$K$329,MATCH(SupplementaryWeight_Line3.9!$F170,SW_DE_Original!$K$3:$K$329,0),5)</f>
        <v>0</v>
      </c>
      <c r="K170" s="27">
        <f>INDEX(SW_DE_Original!$A$3:$K$329,MATCH(SupplementaryWeight_Line3.9!$F170,SW_DE_Original!$K$3:$K$329,0),6)</f>
        <v>0</v>
      </c>
      <c r="L170" s="27">
        <f>INDEX(SW_DE_Original!$A$3:$K$329,MATCH(SupplementaryWeight_Line3.9!$F170,SW_DE_Original!$K$3:$K$329,0),7)</f>
        <v>0</v>
      </c>
      <c r="M170" s="27">
        <f>INDEX(SW_DE_Original!$A$3:$K$329,MATCH(SupplementaryWeight_Line3.9!$F170,SW_DE_Original!$K$3:$K$329,0),8)</f>
        <v>0</v>
      </c>
      <c r="N170" s="27">
        <f>INDEX(SW_DE_Original!$A$3:$K$329,MATCH(SupplementaryWeight_Line3.9!$F170,SW_DE_Original!$K$3:$K$329,0),9)</f>
        <v>0</v>
      </c>
      <c r="O170" s="27">
        <f t="shared" si="4"/>
        <v>6.99</v>
      </c>
      <c r="P170" s="54">
        <f>INDEX(OperationalSharingDetail!$C$4:$Q$330,MATCH(SupplementaryWeight_Line3.9!C170,OperationalSharingDetail!$C$4:$C$330,0),15)</f>
        <v>21</v>
      </c>
      <c r="Q170" s="27">
        <f t="shared" si="5"/>
        <v>27.990000000000002</v>
      </c>
    </row>
    <row r="171" spans="1:17" ht="15" x14ac:dyDescent="0.25">
      <c r="A171" s="2">
        <v>2021</v>
      </c>
      <c r="B171" s="2" t="s">
        <v>381</v>
      </c>
      <c r="C171" s="3" t="s">
        <v>178</v>
      </c>
      <c r="D171" s="2" t="s">
        <v>728</v>
      </c>
      <c r="E171" s="2" t="s">
        <v>728</v>
      </c>
      <c r="F171" s="3" t="s">
        <v>178</v>
      </c>
      <c r="G171" s="3" t="s">
        <v>575</v>
      </c>
      <c r="H171" s="27">
        <f>INDEX(SW_DE_Original!$A$3:$K$329,MATCH(SupplementaryWeight_Line3.9!$F171,SW_DE_Original!$K$3:$K$329,0),3)</f>
        <v>5.36</v>
      </c>
      <c r="I171" s="27">
        <f>INDEX(SW_DE_Original!$A$3:$K$329,MATCH(SupplementaryWeight_Line3.9!$F171,SW_DE_Original!$K$3:$K$329,0),4)</f>
        <v>0</v>
      </c>
      <c r="J171" s="27">
        <f>INDEX(SW_DE_Original!$A$3:$K$329,MATCH(SupplementaryWeight_Line3.9!$F171,SW_DE_Original!$K$3:$K$329,0),5)</f>
        <v>0</v>
      </c>
      <c r="K171" s="27">
        <f>INDEX(SW_DE_Original!$A$3:$K$329,MATCH(SupplementaryWeight_Line3.9!$F171,SW_DE_Original!$K$3:$K$329,0),6)</f>
        <v>0</v>
      </c>
      <c r="L171" s="27">
        <f>INDEX(SW_DE_Original!$A$3:$K$329,MATCH(SupplementaryWeight_Line3.9!$F171,SW_DE_Original!$K$3:$K$329,0),7)</f>
        <v>0</v>
      </c>
      <c r="M171" s="27">
        <f>INDEX(SW_DE_Original!$A$3:$K$329,MATCH(SupplementaryWeight_Line3.9!$F171,SW_DE_Original!$K$3:$K$329,0),8)</f>
        <v>0</v>
      </c>
      <c r="N171" s="27">
        <f>INDEX(SW_DE_Original!$A$3:$K$329,MATCH(SupplementaryWeight_Line3.9!$F171,SW_DE_Original!$K$3:$K$329,0),9)</f>
        <v>0</v>
      </c>
      <c r="O171" s="27">
        <f t="shared" si="4"/>
        <v>5.36</v>
      </c>
      <c r="P171" s="54">
        <f>INDEX(OperationalSharingDetail!$C$4:$Q$330,MATCH(SupplementaryWeight_Line3.9!C171,OperationalSharingDetail!$C$4:$C$330,0),15)</f>
        <v>8</v>
      </c>
      <c r="Q171" s="27">
        <f t="shared" si="5"/>
        <v>13.36</v>
      </c>
    </row>
    <row r="172" spans="1:17" ht="15" x14ac:dyDescent="0.25">
      <c r="A172" s="2">
        <v>2021</v>
      </c>
      <c r="B172" s="2" t="s">
        <v>385</v>
      </c>
      <c r="C172" s="3" t="s">
        <v>180</v>
      </c>
      <c r="D172" s="2" t="s">
        <v>728</v>
      </c>
      <c r="E172" s="2" t="s">
        <v>728</v>
      </c>
      <c r="F172" s="3" t="s">
        <v>180</v>
      </c>
      <c r="G172" s="3" t="s">
        <v>745</v>
      </c>
      <c r="H172" s="27">
        <f>INDEX(SW_DE_Original!$A$3:$K$329,MATCH(SupplementaryWeight_Line3.9!$F172,SW_DE_Original!$K$3:$K$329,0),3)</f>
        <v>3.25</v>
      </c>
      <c r="I172" s="27">
        <f>INDEX(SW_DE_Original!$A$3:$K$329,MATCH(SupplementaryWeight_Line3.9!$F172,SW_DE_Original!$K$3:$K$329,0),4)</f>
        <v>0</v>
      </c>
      <c r="J172" s="27">
        <f>INDEX(SW_DE_Original!$A$3:$K$329,MATCH(SupplementaryWeight_Line3.9!$F172,SW_DE_Original!$K$3:$K$329,0),5)</f>
        <v>0</v>
      </c>
      <c r="K172" s="27">
        <f>INDEX(SW_DE_Original!$A$3:$K$329,MATCH(SupplementaryWeight_Line3.9!$F172,SW_DE_Original!$K$3:$K$329,0),6)</f>
        <v>0</v>
      </c>
      <c r="L172" s="27">
        <f>INDEX(SW_DE_Original!$A$3:$K$329,MATCH(SupplementaryWeight_Line3.9!$F172,SW_DE_Original!$K$3:$K$329,0),7)</f>
        <v>0</v>
      </c>
      <c r="M172" s="27">
        <f>INDEX(SW_DE_Original!$A$3:$K$329,MATCH(SupplementaryWeight_Line3.9!$F172,SW_DE_Original!$K$3:$K$329,0),8)</f>
        <v>0</v>
      </c>
      <c r="N172" s="27">
        <f>INDEX(SW_DE_Original!$A$3:$K$329,MATCH(SupplementaryWeight_Line3.9!$F172,SW_DE_Original!$K$3:$K$329,0),9)</f>
        <v>0</v>
      </c>
      <c r="O172" s="27">
        <f t="shared" si="4"/>
        <v>3.25</v>
      </c>
      <c r="P172" s="54">
        <f>INDEX(OperationalSharingDetail!$C$4:$Q$330,MATCH(SupplementaryWeight_Line3.9!C172,OperationalSharingDetail!$C$4:$C$330,0),15)</f>
        <v>0</v>
      </c>
      <c r="Q172" s="27">
        <f t="shared" si="5"/>
        <v>3.25</v>
      </c>
    </row>
    <row r="173" spans="1:17" ht="15" x14ac:dyDescent="0.25">
      <c r="A173" s="2">
        <v>2021</v>
      </c>
      <c r="B173" s="2" t="s">
        <v>384</v>
      </c>
      <c r="C173" s="3" t="s">
        <v>181</v>
      </c>
      <c r="D173" s="2" t="s">
        <v>397</v>
      </c>
      <c r="E173" s="2" t="s">
        <v>728</v>
      </c>
      <c r="F173" s="3" t="s">
        <v>181</v>
      </c>
      <c r="G173" s="3" t="s">
        <v>578</v>
      </c>
      <c r="H173" s="27">
        <f>INDEX(SW_DE_Original!$A$3:$K$329,MATCH(SupplementaryWeight_Line3.9!$F173,SW_DE_Original!$K$3:$K$329,0),3)</f>
        <v>1.53</v>
      </c>
      <c r="I173" s="27">
        <f>INDEX(SW_DE_Original!$A$3:$K$329,MATCH(SupplementaryWeight_Line3.9!$F173,SW_DE_Original!$K$3:$K$329,0),4)</f>
        <v>0</v>
      </c>
      <c r="J173" s="27">
        <f>INDEX(SW_DE_Original!$A$3:$K$329,MATCH(SupplementaryWeight_Line3.9!$F173,SW_DE_Original!$K$3:$K$329,0),5)</f>
        <v>0</v>
      </c>
      <c r="K173" s="27">
        <f>INDEX(SW_DE_Original!$A$3:$K$329,MATCH(SupplementaryWeight_Line3.9!$F173,SW_DE_Original!$K$3:$K$329,0),6)</f>
        <v>0</v>
      </c>
      <c r="L173" s="27">
        <f>INDEX(SW_DE_Original!$A$3:$K$329,MATCH(SupplementaryWeight_Line3.9!$F173,SW_DE_Original!$K$3:$K$329,0),7)</f>
        <v>0</v>
      </c>
      <c r="M173" s="27">
        <f>INDEX(SW_DE_Original!$A$3:$K$329,MATCH(SupplementaryWeight_Line3.9!$F173,SW_DE_Original!$K$3:$K$329,0),8)</f>
        <v>0</v>
      </c>
      <c r="N173" s="27">
        <f>INDEX(SW_DE_Original!$A$3:$K$329,MATCH(SupplementaryWeight_Line3.9!$F173,SW_DE_Original!$K$3:$K$329,0),9)</f>
        <v>0</v>
      </c>
      <c r="O173" s="27">
        <f t="shared" si="4"/>
        <v>1.53</v>
      </c>
      <c r="P173" s="54">
        <f>INDEX(OperationalSharingDetail!$C$4:$Q$330,MATCH(SupplementaryWeight_Line3.9!C173,OperationalSharingDetail!$C$4:$C$330,0),15)</f>
        <v>21</v>
      </c>
      <c r="Q173" s="27">
        <f t="shared" si="5"/>
        <v>22.53</v>
      </c>
    </row>
    <row r="174" spans="1:17" ht="15" x14ac:dyDescent="0.25">
      <c r="A174" s="2">
        <v>2021</v>
      </c>
      <c r="B174" s="2" t="s">
        <v>390</v>
      </c>
      <c r="C174" s="3" t="s">
        <v>182</v>
      </c>
      <c r="D174" s="2" t="s">
        <v>728</v>
      </c>
      <c r="E174" s="2" t="s">
        <v>728</v>
      </c>
      <c r="F174" s="3" t="s">
        <v>182</v>
      </c>
      <c r="G174" s="3" t="s">
        <v>579</v>
      </c>
      <c r="H174" s="27">
        <f>INDEX(SW_DE_Original!$A$3:$K$329,MATCH(SupplementaryWeight_Line3.9!$F174,SW_DE_Original!$K$3:$K$329,0),3)</f>
        <v>20.73</v>
      </c>
      <c r="I174" s="27">
        <f>INDEX(SW_DE_Original!$A$3:$K$329,MATCH(SupplementaryWeight_Line3.9!$F174,SW_DE_Original!$K$3:$K$329,0),4)</f>
        <v>0</v>
      </c>
      <c r="J174" s="27">
        <f>INDEX(SW_DE_Original!$A$3:$K$329,MATCH(SupplementaryWeight_Line3.9!$F174,SW_DE_Original!$K$3:$K$329,0),5)</f>
        <v>0</v>
      </c>
      <c r="K174" s="27">
        <f>INDEX(SW_DE_Original!$A$3:$K$329,MATCH(SupplementaryWeight_Line3.9!$F174,SW_DE_Original!$K$3:$K$329,0),6)</f>
        <v>0</v>
      </c>
      <c r="L174" s="27">
        <f>INDEX(SW_DE_Original!$A$3:$K$329,MATCH(SupplementaryWeight_Line3.9!$F174,SW_DE_Original!$K$3:$K$329,0),7)</f>
        <v>0</v>
      </c>
      <c r="M174" s="27">
        <f>INDEX(SW_DE_Original!$A$3:$K$329,MATCH(SupplementaryWeight_Line3.9!$F174,SW_DE_Original!$K$3:$K$329,0),8)</f>
        <v>0</v>
      </c>
      <c r="N174" s="27">
        <f>INDEX(SW_DE_Original!$A$3:$K$329,MATCH(SupplementaryWeight_Line3.9!$F174,SW_DE_Original!$K$3:$K$329,0),9)</f>
        <v>0</v>
      </c>
      <c r="O174" s="27">
        <f t="shared" si="4"/>
        <v>20.73</v>
      </c>
      <c r="P174" s="54">
        <f>INDEX(OperationalSharingDetail!$C$4:$Q$330,MATCH(SupplementaryWeight_Line3.9!C174,OperationalSharingDetail!$C$4:$C$330,0),15)</f>
        <v>0</v>
      </c>
      <c r="Q174" s="27">
        <f t="shared" si="5"/>
        <v>20.73</v>
      </c>
    </row>
    <row r="175" spans="1:17" ht="15" x14ac:dyDescent="0.25">
      <c r="A175" s="2">
        <v>2021</v>
      </c>
      <c r="B175" s="2" t="s">
        <v>389</v>
      </c>
      <c r="C175" s="3" t="s">
        <v>183</v>
      </c>
      <c r="D175" s="2" t="s">
        <v>728</v>
      </c>
      <c r="E175" s="2" t="s">
        <v>728</v>
      </c>
      <c r="F175" s="3" t="s">
        <v>183</v>
      </c>
      <c r="G175" s="3" t="s">
        <v>580</v>
      </c>
      <c r="H175" s="27">
        <f>INDEX(SW_DE_Original!$A$3:$K$329,MATCH(SupplementaryWeight_Line3.9!$F175,SW_DE_Original!$K$3:$K$329,0),3)</f>
        <v>6.5</v>
      </c>
      <c r="I175" s="27">
        <f>INDEX(SW_DE_Original!$A$3:$K$329,MATCH(SupplementaryWeight_Line3.9!$F175,SW_DE_Original!$K$3:$K$329,0),4)</f>
        <v>0</v>
      </c>
      <c r="J175" s="27">
        <f>INDEX(SW_DE_Original!$A$3:$K$329,MATCH(SupplementaryWeight_Line3.9!$F175,SW_DE_Original!$K$3:$K$329,0),5)</f>
        <v>0</v>
      </c>
      <c r="K175" s="27">
        <f>INDEX(SW_DE_Original!$A$3:$K$329,MATCH(SupplementaryWeight_Line3.9!$F175,SW_DE_Original!$K$3:$K$329,0),6)</f>
        <v>0</v>
      </c>
      <c r="L175" s="27">
        <f>INDEX(SW_DE_Original!$A$3:$K$329,MATCH(SupplementaryWeight_Line3.9!$F175,SW_DE_Original!$K$3:$K$329,0),7)</f>
        <v>0</v>
      </c>
      <c r="M175" s="27">
        <f>INDEX(SW_DE_Original!$A$3:$K$329,MATCH(SupplementaryWeight_Line3.9!$F175,SW_DE_Original!$K$3:$K$329,0),8)</f>
        <v>0</v>
      </c>
      <c r="N175" s="27">
        <f>INDEX(SW_DE_Original!$A$3:$K$329,MATCH(SupplementaryWeight_Line3.9!$F175,SW_DE_Original!$K$3:$K$329,0),9)</f>
        <v>0</v>
      </c>
      <c r="O175" s="27">
        <f t="shared" si="4"/>
        <v>6.5</v>
      </c>
      <c r="P175" s="54">
        <f>INDEX(OperationalSharingDetail!$C$4:$Q$330,MATCH(SupplementaryWeight_Line3.9!C175,OperationalSharingDetail!$C$4:$C$330,0),15)</f>
        <v>21</v>
      </c>
      <c r="Q175" s="27">
        <f t="shared" si="5"/>
        <v>27.5</v>
      </c>
    </row>
    <row r="176" spans="1:17" ht="15" x14ac:dyDescent="0.25">
      <c r="A176" s="2">
        <v>2021</v>
      </c>
      <c r="B176" s="2" t="s">
        <v>384</v>
      </c>
      <c r="C176" s="3" t="s">
        <v>184</v>
      </c>
      <c r="D176" s="2" t="s">
        <v>728</v>
      </c>
      <c r="E176" s="2" t="s">
        <v>728</v>
      </c>
      <c r="F176" s="3" t="s">
        <v>184</v>
      </c>
      <c r="G176" s="3" t="s">
        <v>746</v>
      </c>
      <c r="H176" s="27">
        <f>INDEX(SW_DE_Original!$A$3:$K$329,MATCH(SupplementaryWeight_Line3.9!$F176,SW_DE_Original!$K$3:$K$329,0),3)</f>
        <v>2.4</v>
      </c>
      <c r="I176" s="27">
        <f>INDEX(SW_DE_Original!$A$3:$K$329,MATCH(SupplementaryWeight_Line3.9!$F176,SW_DE_Original!$K$3:$K$329,0),4)</f>
        <v>0</v>
      </c>
      <c r="J176" s="27">
        <f>INDEX(SW_DE_Original!$A$3:$K$329,MATCH(SupplementaryWeight_Line3.9!$F176,SW_DE_Original!$K$3:$K$329,0),5)</f>
        <v>0</v>
      </c>
      <c r="K176" s="27">
        <f>INDEX(SW_DE_Original!$A$3:$K$329,MATCH(SupplementaryWeight_Line3.9!$F176,SW_DE_Original!$K$3:$K$329,0),6)</f>
        <v>0</v>
      </c>
      <c r="L176" s="27">
        <f>INDEX(SW_DE_Original!$A$3:$K$329,MATCH(SupplementaryWeight_Line3.9!$F176,SW_DE_Original!$K$3:$K$329,0),7)</f>
        <v>0</v>
      </c>
      <c r="M176" s="27">
        <f>INDEX(SW_DE_Original!$A$3:$K$329,MATCH(SupplementaryWeight_Line3.9!$F176,SW_DE_Original!$K$3:$K$329,0),8)</f>
        <v>0</v>
      </c>
      <c r="N176" s="27">
        <f>INDEX(SW_DE_Original!$A$3:$K$329,MATCH(SupplementaryWeight_Line3.9!$F176,SW_DE_Original!$K$3:$K$329,0),9)</f>
        <v>0</v>
      </c>
      <c r="O176" s="27">
        <f t="shared" si="4"/>
        <v>2.4</v>
      </c>
      <c r="P176" s="54">
        <f>INDEX(OperationalSharingDetail!$C$4:$Q$330,MATCH(SupplementaryWeight_Line3.9!C176,OperationalSharingDetail!$C$4:$C$330,0),15)</f>
        <v>21</v>
      </c>
      <c r="Q176" s="27">
        <f t="shared" si="5"/>
        <v>23.4</v>
      </c>
    </row>
    <row r="177" spans="1:17" ht="15" x14ac:dyDescent="0.25">
      <c r="A177" s="2">
        <v>2021</v>
      </c>
      <c r="B177" s="2" t="s">
        <v>387</v>
      </c>
      <c r="C177" s="3" t="s">
        <v>185</v>
      </c>
      <c r="D177" s="2" t="s">
        <v>728</v>
      </c>
      <c r="E177" s="2" t="s">
        <v>728</v>
      </c>
      <c r="F177" s="3" t="s">
        <v>185</v>
      </c>
      <c r="G177" s="3" t="s">
        <v>747</v>
      </c>
      <c r="H177" s="27">
        <f>INDEX(SW_DE_Original!$A$3:$K$329,MATCH(SupplementaryWeight_Line3.9!$F177,SW_DE_Original!$K$3:$K$329,0),3)</f>
        <v>24.33</v>
      </c>
      <c r="I177" s="27">
        <f>INDEX(SW_DE_Original!$A$3:$K$329,MATCH(SupplementaryWeight_Line3.9!$F177,SW_DE_Original!$K$3:$K$329,0),4)</f>
        <v>0</v>
      </c>
      <c r="J177" s="27">
        <f>INDEX(SW_DE_Original!$A$3:$K$329,MATCH(SupplementaryWeight_Line3.9!$F177,SW_DE_Original!$K$3:$K$329,0),5)</f>
        <v>0</v>
      </c>
      <c r="K177" s="27">
        <f>INDEX(SW_DE_Original!$A$3:$K$329,MATCH(SupplementaryWeight_Line3.9!$F177,SW_DE_Original!$K$3:$K$329,0),6)</f>
        <v>0</v>
      </c>
      <c r="L177" s="27">
        <f>INDEX(SW_DE_Original!$A$3:$K$329,MATCH(SupplementaryWeight_Line3.9!$F177,SW_DE_Original!$K$3:$K$329,0),7)</f>
        <v>0</v>
      </c>
      <c r="M177" s="27">
        <f>INDEX(SW_DE_Original!$A$3:$K$329,MATCH(SupplementaryWeight_Line3.9!$F177,SW_DE_Original!$K$3:$K$329,0),8)</f>
        <v>0</v>
      </c>
      <c r="N177" s="27">
        <f>INDEX(SW_DE_Original!$A$3:$K$329,MATCH(SupplementaryWeight_Line3.9!$F177,SW_DE_Original!$K$3:$K$329,0),9)</f>
        <v>0</v>
      </c>
      <c r="O177" s="27">
        <f t="shared" si="4"/>
        <v>24.33</v>
      </c>
      <c r="P177" s="54">
        <f>INDEX(OperationalSharingDetail!$C$4:$Q$330,MATCH(SupplementaryWeight_Line3.9!C177,OperationalSharingDetail!$C$4:$C$330,0),15)</f>
        <v>0</v>
      </c>
      <c r="Q177" s="27">
        <f t="shared" si="5"/>
        <v>24.33</v>
      </c>
    </row>
    <row r="178" spans="1:17" ht="15" x14ac:dyDescent="0.25">
      <c r="A178" s="2">
        <v>2021</v>
      </c>
      <c r="B178" s="2" t="s">
        <v>382</v>
      </c>
      <c r="C178" s="3" t="s">
        <v>186</v>
      </c>
      <c r="D178" s="2" t="s">
        <v>728</v>
      </c>
      <c r="E178" s="2" t="s">
        <v>728</v>
      </c>
      <c r="F178" s="3" t="s">
        <v>186</v>
      </c>
      <c r="G178" s="3" t="s">
        <v>583</v>
      </c>
      <c r="H178" s="27">
        <f>INDEX(SW_DE_Original!$A$3:$K$329,MATCH(SupplementaryWeight_Line3.9!$F178,SW_DE_Original!$K$3:$K$329,0),3)</f>
        <v>41.41</v>
      </c>
      <c r="I178" s="27">
        <f>INDEX(SW_DE_Original!$A$3:$K$329,MATCH(SupplementaryWeight_Line3.9!$F178,SW_DE_Original!$K$3:$K$329,0),4)</f>
        <v>0</v>
      </c>
      <c r="J178" s="27">
        <f>INDEX(SW_DE_Original!$A$3:$K$329,MATCH(SupplementaryWeight_Line3.9!$F178,SW_DE_Original!$K$3:$K$329,0),5)</f>
        <v>0</v>
      </c>
      <c r="K178" s="27">
        <f>INDEX(SW_DE_Original!$A$3:$K$329,MATCH(SupplementaryWeight_Line3.9!$F178,SW_DE_Original!$K$3:$K$329,0),6)</f>
        <v>0</v>
      </c>
      <c r="L178" s="27">
        <f>INDEX(SW_DE_Original!$A$3:$K$329,MATCH(SupplementaryWeight_Line3.9!$F178,SW_DE_Original!$K$3:$K$329,0),7)</f>
        <v>0</v>
      </c>
      <c r="M178" s="27">
        <f>INDEX(SW_DE_Original!$A$3:$K$329,MATCH(SupplementaryWeight_Line3.9!$F178,SW_DE_Original!$K$3:$K$329,0),8)</f>
        <v>0</v>
      </c>
      <c r="N178" s="27">
        <f>INDEX(SW_DE_Original!$A$3:$K$329,MATCH(SupplementaryWeight_Line3.9!$F178,SW_DE_Original!$K$3:$K$329,0),9)</f>
        <v>0</v>
      </c>
      <c r="O178" s="27">
        <f t="shared" si="4"/>
        <v>41.41</v>
      </c>
      <c r="P178" s="54">
        <f>INDEX(OperationalSharingDetail!$C$4:$Q$330,MATCH(SupplementaryWeight_Line3.9!C178,OperationalSharingDetail!$C$4:$C$330,0),15)</f>
        <v>0</v>
      </c>
      <c r="Q178" s="27">
        <f t="shared" si="5"/>
        <v>41.41</v>
      </c>
    </row>
    <row r="179" spans="1:17" ht="15" x14ac:dyDescent="0.25">
      <c r="A179" s="2">
        <v>2021</v>
      </c>
      <c r="B179" s="2" t="s">
        <v>381</v>
      </c>
      <c r="C179" s="3" t="s">
        <v>187</v>
      </c>
      <c r="D179" s="2" t="s">
        <v>728</v>
      </c>
      <c r="E179" s="2" t="s">
        <v>728</v>
      </c>
      <c r="F179" s="3" t="s">
        <v>187</v>
      </c>
      <c r="G179" s="3" t="s">
        <v>584</v>
      </c>
      <c r="H179" s="27">
        <f>INDEX(SW_DE_Original!$A$3:$K$329,MATCH(SupplementaryWeight_Line3.9!$F179,SW_DE_Original!$K$3:$K$329,0),3)</f>
        <v>3.99</v>
      </c>
      <c r="I179" s="27">
        <f>INDEX(SW_DE_Original!$A$3:$K$329,MATCH(SupplementaryWeight_Line3.9!$F179,SW_DE_Original!$K$3:$K$329,0),4)</f>
        <v>0</v>
      </c>
      <c r="J179" s="27">
        <f>INDEX(SW_DE_Original!$A$3:$K$329,MATCH(SupplementaryWeight_Line3.9!$F179,SW_DE_Original!$K$3:$K$329,0),5)</f>
        <v>0</v>
      </c>
      <c r="K179" s="27">
        <f>INDEX(SW_DE_Original!$A$3:$K$329,MATCH(SupplementaryWeight_Line3.9!$F179,SW_DE_Original!$K$3:$K$329,0),6)</f>
        <v>0</v>
      </c>
      <c r="L179" s="27">
        <f>INDEX(SW_DE_Original!$A$3:$K$329,MATCH(SupplementaryWeight_Line3.9!$F179,SW_DE_Original!$K$3:$K$329,0),7)</f>
        <v>0</v>
      </c>
      <c r="M179" s="27">
        <f>INDEX(SW_DE_Original!$A$3:$K$329,MATCH(SupplementaryWeight_Line3.9!$F179,SW_DE_Original!$K$3:$K$329,0),8)</f>
        <v>0</v>
      </c>
      <c r="N179" s="27">
        <f>INDEX(SW_DE_Original!$A$3:$K$329,MATCH(SupplementaryWeight_Line3.9!$F179,SW_DE_Original!$K$3:$K$329,0),9)</f>
        <v>0</v>
      </c>
      <c r="O179" s="27">
        <f t="shared" si="4"/>
        <v>3.99</v>
      </c>
      <c r="P179" s="54">
        <f>INDEX(OperationalSharingDetail!$C$4:$Q$330,MATCH(SupplementaryWeight_Line3.9!C179,OperationalSharingDetail!$C$4:$C$330,0),15)</f>
        <v>8</v>
      </c>
      <c r="Q179" s="27">
        <f t="shared" si="5"/>
        <v>11.99</v>
      </c>
    </row>
    <row r="180" spans="1:17" ht="15" x14ac:dyDescent="0.25">
      <c r="A180" s="2">
        <v>2021</v>
      </c>
      <c r="B180" s="2" t="s">
        <v>382</v>
      </c>
      <c r="C180" s="3" t="s">
        <v>188</v>
      </c>
      <c r="D180" s="2" t="s">
        <v>728</v>
      </c>
      <c r="E180" s="2" t="s">
        <v>728</v>
      </c>
      <c r="F180" s="3" t="s">
        <v>188</v>
      </c>
      <c r="G180" s="3" t="s">
        <v>585</v>
      </c>
      <c r="H180" s="27">
        <f>INDEX(SW_DE_Original!$A$3:$K$329,MATCH(SupplementaryWeight_Line3.9!$F180,SW_DE_Original!$K$3:$K$329,0),3)</f>
        <v>5.75</v>
      </c>
      <c r="I180" s="27">
        <f>INDEX(SW_DE_Original!$A$3:$K$329,MATCH(SupplementaryWeight_Line3.9!$F180,SW_DE_Original!$K$3:$K$329,0),4)</f>
        <v>0</v>
      </c>
      <c r="J180" s="27">
        <f>INDEX(SW_DE_Original!$A$3:$K$329,MATCH(SupplementaryWeight_Line3.9!$F180,SW_DE_Original!$K$3:$K$329,0),5)</f>
        <v>0</v>
      </c>
      <c r="K180" s="27">
        <f>INDEX(SW_DE_Original!$A$3:$K$329,MATCH(SupplementaryWeight_Line3.9!$F180,SW_DE_Original!$K$3:$K$329,0),6)</f>
        <v>0</v>
      </c>
      <c r="L180" s="27">
        <f>INDEX(SW_DE_Original!$A$3:$K$329,MATCH(SupplementaryWeight_Line3.9!$F180,SW_DE_Original!$K$3:$K$329,0),7)</f>
        <v>0</v>
      </c>
      <c r="M180" s="27">
        <f>INDEX(SW_DE_Original!$A$3:$K$329,MATCH(SupplementaryWeight_Line3.9!$F180,SW_DE_Original!$K$3:$K$329,0),8)</f>
        <v>0</v>
      </c>
      <c r="N180" s="27">
        <f>INDEX(SW_DE_Original!$A$3:$K$329,MATCH(SupplementaryWeight_Line3.9!$F180,SW_DE_Original!$K$3:$K$329,0),9)</f>
        <v>0</v>
      </c>
      <c r="O180" s="27">
        <f t="shared" si="4"/>
        <v>5.75</v>
      </c>
      <c r="P180" s="54">
        <f>INDEX(OperationalSharingDetail!$C$4:$Q$330,MATCH(SupplementaryWeight_Line3.9!C180,OperationalSharingDetail!$C$4:$C$330,0),15)</f>
        <v>0</v>
      </c>
      <c r="Q180" s="27">
        <f t="shared" si="5"/>
        <v>5.75</v>
      </c>
    </row>
    <row r="181" spans="1:17" ht="15" x14ac:dyDescent="0.25">
      <c r="A181" s="2">
        <v>2021</v>
      </c>
      <c r="B181" s="2" t="s">
        <v>386</v>
      </c>
      <c r="C181" s="3" t="s">
        <v>190</v>
      </c>
      <c r="D181" s="2" t="s">
        <v>728</v>
      </c>
      <c r="E181" s="2" t="s">
        <v>728</v>
      </c>
      <c r="F181" s="3" t="s">
        <v>190</v>
      </c>
      <c r="G181" s="3" t="s">
        <v>587</v>
      </c>
      <c r="H181" s="27">
        <f>INDEX(SW_DE_Original!$A$3:$K$329,MATCH(SupplementaryWeight_Line3.9!$F181,SW_DE_Original!$K$3:$K$329,0),3)</f>
        <v>6.86</v>
      </c>
      <c r="I181" s="27">
        <f>INDEX(SW_DE_Original!$A$3:$K$329,MATCH(SupplementaryWeight_Line3.9!$F181,SW_DE_Original!$K$3:$K$329,0),4)</f>
        <v>0</v>
      </c>
      <c r="J181" s="27">
        <f>INDEX(SW_DE_Original!$A$3:$K$329,MATCH(SupplementaryWeight_Line3.9!$F181,SW_DE_Original!$K$3:$K$329,0),5)</f>
        <v>0</v>
      </c>
      <c r="K181" s="27">
        <f>INDEX(SW_DE_Original!$A$3:$K$329,MATCH(SupplementaryWeight_Line3.9!$F181,SW_DE_Original!$K$3:$K$329,0),6)</f>
        <v>0.22</v>
      </c>
      <c r="L181" s="27">
        <f>INDEX(SW_DE_Original!$A$3:$K$329,MATCH(SupplementaryWeight_Line3.9!$F181,SW_DE_Original!$K$3:$K$329,0),7)</f>
        <v>0</v>
      </c>
      <c r="M181" s="27">
        <f>INDEX(SW_DE_Original!$A$3:$K$329,MATCH(SupplementaryWeight_Line3.9!$F181,SW_DE_Original!$K$3:$K$329,0),8)</f>
        <v>0</v>
      </c>
      <c r="N181" s="27">
        <f>INDEX(SW_DE_Original!$A$3:$K$329,MATCH(SupplementaryWeight_Line3.9!$F181,SW_DE_Original!$K$3:$K$329,0),9)</f>
        <v>0</v>
      </c>
      <c r="O181" s="27">
        <f t="shared" si="4"/>
        <v>7.08</v>
      </c>
      <c r="P181" s="54">
        <f>INDEX(OperationalSharingDetail!$C$4:$Q$330,MATCH(SupplementaryWeight_Line3.9!C181,OperationalSharingDetail!$C$4:$C$330,0),15)</f>
        <v>8</v>
      </c>
      <c r="Q181" s="27">
        <f t="shared" si="5"/>
        <v>15.08</v>
      </c>
    </row>
    <row r="182" spans="1:17" ht="15" x14ac:dyDescent="0.25">
      <c r="A182" s="2">
        <v>2021</v>
      </c>
      <c r="B182" s="2" t="s">
        <v>381</v>
      </c>
      <c r="C182" s="3" t="s">
        <v>191</v>
      </c>
      <c r="D182" s="2" t="s">
        <v>728</v>
      </c>
      <c r="E182" s="2" t="s">
        <v>728</v>
      </c>
      <c r="F182" s="3" t="s">
        <v>191</v>
      </c>
      <c r="G182" s="3" t="s">
        <v>588</v>
      </c>
      <c r="H182" s="27">
        <f>INDEX(SW_DE_Original!$A$3:$K$329,MATCH(SupplementaryWeight_Line3.9!$F182,SW_DE_Original!$K$3:$K$329,0),3)</f>
        <v>1.02</v>
      </c>
      <c r="I182" s="27">
        <f>INDEX(SW_DE_Original!$A$3:$K$329,MATCH(SupplementaryWeight_Line3.9!$F182,SW_DE_Original!$K$3:$K$329,0),4)</f>
        <v>0</v>
      </c>
      <c r="J182" s="27">
        <f>INDEX(SW_DE_Original!$A$3:$K$329,MATCH(SupplementaryWeight_Line3.9!$F182,SW_DE_Original!$K$3:$K$329,0),5)</f>
        <v>0</v>
      </c>
      <c r="K182" s="27">
        <f>INDEX(SW_DE_Original!$A$3:$K$329,MATCH(SupplementaryWeight_Line3.9!$F182,SW_DE_Original!$K$3:$K$329,0),6)</f>
        <v>0</v>
      </c>
      <c r="L182" s="27">
        <f>INDEX(SW_DE_Original!$A$3:$K$329,MATCH(SupplementaryWeight_Line3.9!$F182,SW_DE_Original!$K$3:$K$329,0),7)</f>
        <v>1.05</v>
      </c>
      <c r="M182" s="27">
        <f>INDEX(SW_DE_Original!$A$3:$K$329,MATCH(SupplementaryWeight_Line3.9!$F182,SW_DE_Original!$K$3:$K$329,0),8)</f>
        <v>0</v>
      </c>
      <c r="N182" s="27">
        <f>INDEX(SW_DE_Original!$A$3:$K$329,MATCH(SupplementaryWeight_Line3.9!$F182,SW_DE_Original!$K$3:$K$329,0),9)</f>
        <v>0</v>
      </c>
      <c r="O182" s="27">
        <f t="shared" si="4"/>
        <v>2.0700000000000003</v>
      </c>
      <c r="P182" s="54">
        <f>INDEX(OperationalSharingDetail!$C$4:$Q$330,MATCH(SupplementaryWeight_Line3.9!C182,OperationalSharingDetail!$C$4:$C$330,0),15)</f>
        <v>8</v>
      </c>
      <c r="Q182" s="27">
        <f t="shared" si="5"/>
        <v>10.07</v>
      </c>
    </row>
    <row r="183" spans="1:17" ht="15" x14ac:dyDescent="0.25">
      <c r="A183" s="2">
        <v>2021</v>
      </c>
      <c r="B183" s="2" t="s">
        <v>389</v>
      </c>
      <c r="C183" s="3" t="s">
        <v>195</v>
      </c>
      <c r="D183" s="2" t="s">
        <v>728</v>
      </c>
      <c r="E183" s="2" t="s">
        <v>728</v>
      </c>
      <c r="F183" s="3" t="s">
        <v>195</v>
      </c>
      <c r="G183" s="3" t="s">
        <v>748</v>
      </c>
      <c r="H183" s="27">
        <f>INDEX(SW_DE_Original!$A$3:$K$329,MATCH(SupplementaryWeight_Line3.9!$F183,SW_DE_Original!$K$3:$K$329,0),3)</f>
        <v>5.73</v>
      </c>
      <c r="I183" s="27">
        <f>INDEX(SW_DE_Original!$A$3:$K$329,MATCH(SupplementaryWeight_Line3.9!$F183,SW_DE_Original!$K$3:$K$329,0),4)</f>
        <v>0.03</v>
      </c>
      <c r="J183" s="27">
        <f>INDEX(SW_DE_Original!$A$3:$K$329,MATCH(SupplementaryWeight_Line3.9!$F183,SW_DE_Original!$K$3:$K$329,0),5)</f>
        <v>0</v>
      </c>
      <c r="K183" s="27">
        <f>INDEX(SW_DE_Original!$A$3:$K$329,MATCH(SupplementaryWeight_Line3.9!$F183,SW_DE_Original!$K$3:$K$329,0),6)</f>
        <v>0</v>
      </c>
      <c r="L183" s="27">
        <f>INDEX(SW_DE_Original!$A$3:$K$329,MATCH(SupplementaryWeight_Line3.9!$F183,SW_DE_Original!$K$3:$K$329,0),7)</f>
        <v>0</v>
      </c>
      <c r="M183" s="27">
        <f>INDEX(SW_DE_Original!$A$3:$K$329,MATCH(SupplementaryWeight_Line3.9!$F183,SW_DE_Original!$K$3:$K$329,0),8)</f>
        <v>0</v>
      </c>
      <c r="N183" s="27">
        <f>INDEX(SW_DE_Original!$A$3:$K$329,MATCH(SupplementaryWeight_Line3.9!$F183,SW_DE_Original!$K$3:$K$329,0),9)</f>
        <v>0</v>
      </c>
      <c r="O183" s="27">
        <f t="shared" si="4"/>
        <v>5.7600000000000007</v>
      </c>
      <c r="P183" s="54">
        <f>INDEX(OperationalSharingDetail!$C$4:$Q$330,MATCH(SupplementaryWeight_Line3.9!C183,OperationalSharingDetail!$C$4:$C$330,0),15)</f>
        <v>19</v>
      </c>
      <c r="Q183" s="27">
        <f t="shared" si="5"/>
        <v>24.76</v>
      </c>
    </row>
    <row r="184" spans="1:17" ht="15" x14ac:dyDescent="0.25">
      <c r="A184" s="2">
        <v>2021</v>
      </c>
      <c r="B184" s="2" t="s">
        <v>387</v>
      </c>
      <c r="C184" s="3" t="s">
        <v>192</v>
      </c>
      <c r="D184" s="2" t="s">
        <v>728</v>
      </c>
      <c r="E184" s="2" t="s">
        <v>728</v>
      </c>
      <c r="F184" s="3" t="s">
        <v>192</v>
      </c>
      <c r="G184" s="3" t="s">
        <v>589</v>
      </c>
      <c r="H184" s="27">
        <f>INDEX(SW_DE_Original!$A$3:$K$329,MATCH(SupplementaryWeight_Line3.9!$F184,SW_DE_Original!$K$3:$K$329,0),3)</f>
        <v>4.2300000000000004</v>
      </c>
      <c r="I184" s="27">
        <f>INDEX(SW_DE_Original!$A$3:$K$329,MATCH(SupplementaryWeight_Line3.9!$F184,SW_DE_Original!$K$3:$K$329,0),4)</f>
        <v>0</v>
      </c>
      <c r="J184" s="27">
        <f>INDEX(SW_DE_Original!$A$3:$K$329,MATCH(SupplementaryWeight_Line3.9!$F184,SW_DE_Original!$K$3:$K$329,0),5)</f>
        <v>0</v>
      </c>
      <c r="K184" s="27">
        <f>INDEX(SW_DE_Original!$A$3:$K$329,MATCH(SupplementaryWeight_Line3.9!$F184,SW_DE_Original!$K$3:$K$329,0),6)</f>
        <v>0</v>
      </c>
      <c r="L184" s="27">
        <f>INDEX(SW_DE_Original!$A$3:$K$329,MATCH(SupplementaryWeight_Line3.9!$F184,SW_DE_Original!$K$3:$K$329,0),7)</f>
        <v>0.55000000000000004</v>
      </c>
      <c r="M184" s="27">
        <f>INDEX(SW_DE_Original!$A$3:$K$329,MATCH(SupplementaryWeight_Line3.9!$F184,SW_DE_Original!$K$3:$K$329,0),8)</f>
        <v>0</v>
      </c>
      <c r="N184" s="27">
        <f>INDEX(SW_DE_Original!$A$3:$K$329,MATCH(SupplementaryWeight_Line3.9!$F184,SW_DE_Original!$K$3:$K$329,0),9)</f>
        <v>0</v>
      </c>
      <c r="O184" s="27">
        <f t="shared" si="4"/>
        <v>4.78</v>
      </c>
      <c r="P184" s="54">
        <f>INDEX(OperationalSharingDetail!$C$4:$Q$330,MATCH(SupplementaryWeight_Line3.9!C184,OperationalSharingDetail!$C$4:$C$330,0),15)</f>
        <v>21</v>
      </c>
      <c r="Q184" s="27">
        <f t="shared" si="5"/>
        <v>25.78</v>
      </c>
    </row>
    <row r="185" spans="1:17" ht="15" x14ac:dyDescent="0.25">
      <c r="A185" s="2">
        <v>2021</v>
      </c>
      <c r="B185" s="2" t="s">
        <v>387</v>
      </c>
      <c r="C185" s="3" t="s">
        <v>193</v>
      </c>
      <c r="D185" s="2" t="s">
        <v>728</v>
      </c>
      <c r="E185" s="2" t="s">
        <v>728</v>
      </c>
      <c r="F185" s="3" t="s">
        <v>193</v>
      </c>
      <c r="G185" s="3" t="s">
        <v>590</v>
      </c>
      <c r="H185" s="27">
        <f>INDEX(SW_DE_Original!$A$3:$K$329,MATCH(SupplementaryWeight_Line3.9!$F185,SW_DE_Original!$K$3:$K$329,0),3)</f>
        <v>13.4</v>
      </c>
      <c r="I185" s="27">
        <f>INDEX(SW_DE_Original!$A$3:$K$329,MATCH(SupplementaryWeight_Line3.9!$F185,SW_DE_Original!$K$3:$K$329,0),4)</f>
        <v>0</v>
      </c>
      <c r="J185" s="27">
        <f>INDEX(SW_DE_Original!$A$3:$K$329,MATCH(SupplementaryWeight_Line3.9!$F185,SW_DE_Original!$K$3:$K$329,0),5)</f>
        <v>0</v>
      </c>
      <c r="K185" s="27">
        <f>INDEX(SW_DE_Original!$A$3:$K$329,MATCH(SupplementaryWeight_Line3.9!$F185,SW_DE_Original!$K$3:$K$329,0),6)</f>
        <v>0</v>
      </c>
      <c r="L185" s="27">
        <f>INDEX(SW_DE_Original!$A$3:$K$329,MATCH(SupplementaryWeight_Line3.9!$F185,SW_DE_Original!$K$3:$K$329,0),7)</f>
        <v>1.57</v>
      </c>
      <c r="M185" s="27">
        <f>INDEX(SW_DE_Original!$A$3:$K$329,MATCH(SupplementaryWeight_Line3.9!$F185,SW_DE_Original!$K$3:$K$329,0),8)</f>
        <v>0</v>
      </c>
      <c r="N185" s="27">
        <f>INDEX(SW_DE_Original!$A$3:$K$329,MATCH(SupplementaryWeight_Line3.9!$F185,SW_DE_Original!$K$3:$K$329,0),9)</f>
        <v>0</v>
      </c>
      <c r="O185" s="27">
        <f t="shared" si="4"/>
        <v>14.97</v>
      </c>
      <c r="P185" s="54">
        <f>INDEX(OperationalSharingDetail!$C$4:$Q$330,MATCH(SupplementaryWeight_Line3.9!C185,OperationalSharingDetail!$C$4:$C$330,0),15)</f>
        <v>19</v>
      </c>
      <c r="Q185" s="27">
        <f t="shared" si="5"/>
        <v>33.97</v>
      </c>
    </row>
    <row r="186" spans="1:17" ht="15" x14ac:dyDescent="0.25">
      <c r="A186" s="2">
        <v>2021</v>
      </c>
      <c r="B186" s="2" t="s">
        <v>383</v>
      </c>
      <c r="C186" s="3" t="s">
        <v>194</v>
      </c>
      <c r="D186" s="2" t="s">
        <v>728</v>
      </c>
      <c r="E186" s="2" t="s">
        <v>728</v>
      </c>
      <c r="F186" s="3" t="s">
        <v>194</v>
      </c>
      <c r="G186" s="3" t="s">
        <v>591</v>
      </c>
      <c r="H186" s="27">
        <f>INDEX(SW_DE_Original!$A$3:$K$329,MATCH(SupplementaryWeight_Line3.9!$F186,SW_DE_Original!$K$3:$K$329,0),3)</f>
        <v>5.66</v>
      </c>
      <c r="I186" s="27">
        <f>INDEX(SW_DE_Original!$A$3:$K$329,MATCH(SupplementaryWeight_Line3.9!$F186,SW_DE_Original!$K$3:$K$329,0),4)</f>
        <v>0</v>
      </c>
      <c r="J186" s="27">
        <f>INDEX(SW_DE_Original!$A$3:$K$329,MATCH(SupplementaryWeight_Line3.9!$F186,SW_DE_Original!$K$3:$K$329,0),5)</f>
        <v>0</v>
      </c>
      <c r="K186" s="27">
        <f>INDEX(SW_DE_Original!$A$3:$K$329,MATCH(SupplementaryWeight_Line3.9!$F186,SW_DE_Original!$K$3:$K$329,0),6)</f>
        <v>0</v>
      </c>
      <c r="L186" s="27">
        <f>INDEX(SW_DE_Original!$A$3:$K$329,MATCH(SupplementaryWeight_Line3.9!$F186,SW_DE_Original!$K$3:$K$329,0),7)</f>
        <v>0</v>
      </c>
      <c r="M186" s="27">
        <f>INDEX(SW_DE_Original!$A$3:$K$329,MATCH(SupplementaryWeight_Line3.9!$F186,SW_DE_Original!$K$3:$K$329,0),8)</f>
        <v>0</v>
      </c>
      <c r="N186" s="27">
        <f>INDEX(SW_DE_Original!$A$3:$K$329,MATCH(SupplementaryWeight_Line3.9!$F186,SW_DE_Original!$K$3:$K$329,0),9)</f>
        <v>0</v>
      </c>
      <c r="O186" s="27">
        <f t="shared" si="4"/>
        <v>5.66</v>
      </c>
      <c r="P186" s="54">
        <f>INDEX(OperationalSharingDetail!$C$4:$Q$330,MATCH(SupplementaryWeight_Line3.9!C186,OperationalSharingDetail!$C$4:$C$330,0),15)</f>
        <v>13</v>
      </c>
      <c r="Q186" s="27">
        <f t="shared" si="5"/>
        <v>18.66</v>
      </c>
    </row>
    <row r="187" spans="1:17" ht="15" x14ac:dyDescent="0.25">
      <c r="A187" s="2">
        <v>2021</v>
      </c>
      <c r="B187" s="2" t="s">
        <v>384</v>
      </c>
      <c r="C187" s="3" t="s">
        <v>189</v>
      </c>
      <c r="D187" s="2" t="s">
        <v>728</v>
      </c>
      <c r="E187" s="2" t="s">
        <v>728</v>
      </c>
      <c r="F187" s="3" t="s">
        <v>189</v>
      </c>
      <c r="G187" s="3" t="s">
        <v>749</v>
      </c>
      <c r="H187" s="27">
        <f>INDEX(SW_DE_Original!$A$3:$K$329,MATCH(SupplementaryWeight_Line3.9!$F187,SW_DE_Original!$K$3:$K$329,0),3)</f>
        <v>8.4499999999999993</v>
      </c>
      <c r="I187" s="27">
        <f>INDEX(SW_DE_Original!$A$3:$K$329,MATCH(SupplementaryWeight_Line3.9!$F187,SW_DE_Original!$K$3:$K$329,0),4)</f>
        <v>0</v>
      </c>
      <c r="J187" s="27">
        <f>INDEX(SW_DE_Original!$A$3:$K$329,MATCH(SupplementaryWeight_Line3.9!$F187,SW_DE_Original!$K$3:$K$329,0),5)</f>
        <v>0</v>
      </c>
      <c r="K187" s="27">
        <f>INDEX(SW_DE_Original!$A$3:$K$329,MATCH(SupplementaryWeight_Line3.9!$F187,SW_DE_Original!$K$3:$K$329,0),6)</f>
        <v>0</v>
      </c>
      <c r="L187" s="27">
        <f>INDEX(SW_DE_Original!$A$3:$K$329,MATCH(SupplementaryWeight_Line3.9!$F187,SW_DE_Original!$K$3:$K$329,0),7)</f>
        <v>0</v>
      </c>
      <c r="M187" s="27">
        <f>INDEX(SW_DE_Original!$A$3:$K$329,MATCH(SupplementaryWeight_Line3.9!$F187,SW_DE_Original!$K$3:$K$329,0),8)</f>
        <v>0</v>
      </c>
      <c r="N187" s="27">
        <f>INDEX(SW_DE_Original!$A$3:$K$329,MATCH(SupplementaryWeight_Line3.9!$F187,SW_DE_Original!$K$3:$K$329,0),9)</f>
        <v>0</v>
      </c>
      <c r="O187" s="27">
        <f t="shared" si="4"/>
        <v>8.4499999999999993</v>
      </c>
      <c r="P187" s="54">
        <f>INDEX(OperationalSharingDetail!$C$4:$Q$330,MATCH(SupplementaryWeight_Line3.9!C187,OperationalSharingDetail!$C$4:$C$330,0),15)</f>
        <v>3</v>
      </c>
      <c r="Q187" s="27">
        <f t="shared" si="5"/>
        <v>11.45</v>
      </c>
    </row>
    <row r="188" spans="1:17" ht="15" x14ac:dyDescent="0.25">
      <c r="A188" s="2">
        <v>2021</v>
      </c>
      <c r="B188" s="2" t="s">
        <v>382</v>
      </c>
      <c r="C188" s="3" t="s">
        <v>196</v>
      </c>
      <c r="D188" s="2" t="s">
        <v>728</v>
      </c>
      <c r="E188" s="2" t="s">
        <v>728</v>
      </c>
      <c r="F188" s="3" t="s">
        <v>196</v>
      </c>
      <c r="G188" s="3" t="s">
        <v>593</v>
      </c>
      <c r="H188" s="27">
        <f>INDEX(SW_DE_Original!$A$3:$K$329,MATCH(SupplementaryWeight_Line3.9!$F188,SW_DE_Original!$K$3:$K$329,0),3)</f>
        <v>5.0999999999999996</v>
      </c>
      <c r="I188" s="27">
        <f>INDEX(SW_DE_Original!$A$3:$K$329,MATCH(SupplementaryWeight_Line3.9!$F188,SW_DE_Original!$K$3:$K$329,0),4)</f>
        <v>0</v>
      </c>
      <c r="J188" s="27">
        <f>INDEX(SW_DE_Original!$A$3:$K$329,MATCH(SupplementaryWeight_Line3.9!$F188,SW_DE_Original!$K$3:$K$329,0),5)</f>
        <v>0</v>
      </c>
      <c r="K188" s="27">
        <f>INDEX(SW_DE_Original!$A$3:$K$329,MATCH(SupplementaryWeight_Line3.9!$F188,SW_DE_Original!$K$3:$K$329,0),6)</f>
        <v>0</v>
      </c>
      <c r="L188" s="27">
        <f>INDEX(SW_DE_Original!$A$3:$K$329,MATCH(SupplementaryWeight_Line3.9!$F188,SW_DE_Original!$K$3:$K$329,0),7)</f>
        <v>0</v>
      </c>
      <c r="M188" s="27">
        <f>INDEX(SW_DE_Original!$A$3:$K$329,MATCH(SupplementaryWeight_Line3.9!$F188,SW_DE_Original!$K$3:$K$329,0),8)</f>
        <v>0</v>
      </c>
      <c r="N188" s="27">
        <f>INDEX(SW_DE_Original!$A$3:$K$329,MATCH(SupplementaryWeight_Line3.9!$F188,SW_DE_Original!$K$3:$K$329,0),9)</f>
        <v>0</v>
      </c>
      <c r="O188" s="27">
        <f t="shared" si="4"/>
        <v>5.0999999999999996</v>
      </c>
      <c r="P188" s="54">
        <f>INDEX(OperationalSharingDetail!$C$4:$Q$330,MATCH(SupplementaryWeight_Line3.9!C188,OperationalSharingDetail!$C$4:$C$330,0),15)</f>
        <v>20</v>
      </c>
      <c r="Q188" s="27">
        <f t="shared" si="5"/>
        <v>25.1</v>
      </c>
    </row>
    <row r="189" spans="1:17" ht="15" x14ac:dyDescent="0.25">
      <c r="A189" s="2">
        <v>2021</v>
      </c>
      <c r="B189" s="2" t="s">
        <v>387</v>
      </c>
      <c r="C189" s="3" t="s">
        <v>197</v>
      </c>
      <c r="D189" s="2" t="s">
        <v>728</v>
      </c>
      <c r="E189" s="2" t="s">
        <v>728</v>
      </c>
      <c r="F189" s="3" t="s">
        <v>197</v>
      </c>
      <c r="G189" s="3" t="s">
        <v>594</v>
      </c>
      <c r="H189" s="27">
        <f>INDEX(SW_DE_Original!$A$3:$K$329,MATCH(SupplementaryWeight_Line3.9!$F189,SW_DE_Original!$K$3:$K$329,0),3)</f>
        <v>12.62</v>
      </c>
      <c r="I189" s="27">
        <f>INDEX(SW_DE_Original!$A$3:$K$329,MATCH(SupplementaryWeight_Line3.9!$F189,SW_DE_Original!$K$3:$K$329,0),4)</f>
        <v>0</v>
      </c>
      <c r="J189" s="27">
        <f>INDEX(SW_DE_Original!$A$3:$K$329,MATCH(SupplementaryWeight_Line3.9!$F189,SW_DE_Original!$K$3:$K$329,0),5)</f>
        <v>0</v>
      </c>
      <c r="K189" s="27">
        <f>INDEX(SW_DE_Original!$A$3:$K$329,MATCH(SupplementaryWeight_Line3.9!$F189,SW_DE_Original!$K$3:$K$329,0),6)</f>
        <v>0</v>
      </c>
      <c r="L189" s="27">
        <f>INDEX(SW_DE_Original!$A$3:$K$329,MATCH(SupplementaryWeight_Line3.9!$F189,SW_DE_Original!$K$3:$K$329,0),7)</f>
        <v>0</v>
      </c>
      <c r="M189" s="27">
        <f>INDEX(SW_DE_Original!$A$3:$K$329,MATCH(SupplementaryWeight_Line3.9!$F189,SW_DE_Original!$K$3:$K$329,0),8)</f>
        <v>0</v>
      </c>
      <c r="N189" s="27">
        <f>INDEX(SW_DE_Original!$A$3:$K$329,MATCH(SupplementaryWeight_Line3.9!$F189,SW_DE_Original!$K$3:$K$329,0),9)</f>
        <v>0</v>
      </c>
      <c r="O189" s="27">
        <f t="shared" si="4"/>
        <v>12.62</v>
      </c>
      <c r="P189" s="54">
        <f>INDEX(OperationalSharingDetail!$C$4:$Q$330,MATCH(SupplementaryWeight_Line3.9!C189,OperationalSharingDetail!$C$4:$C$330,0),15)</f>
        <v>11</v>
      </c>
      <c r="Q189" s="27">
        <f t="shared" si="5"/>
        <v>23.619999999999997</v>
      </c>
    </row>
    <row r="190" spans="1:17" ht="15" x14ac:dyDescent="0.25">
      <c r="A190" s="2">
        <v>2021</v>
      </c>
      <c r="B190" s="2" t="s">
        <v>386</v>
      </c>
      <c r="C190" s="3" t="s">
        <v>198</v>
      </c>
      <c r="D190" s="2" t="s">
        <v>728</v>
      </c>
      <c r="E190" s="2" t="s">
        <v>728</v>
      </c>
      <c r="F190" s="3" t="s">
        <v>198</v>
      </c>
      <c r="G190" s="3" t="s">
        <v>595</v>
      </c>
      <c r="H190" s="27">
        <f>INDEX(SW_DE_Original!$A$3:$K$329,MATCH(SupplementaryWeight_Line3.9!$F190,SW_DE_Original!$K$3:$K$329,0),3)</f>
        <v>2.59</v>
      </c>
      <c r="I190" s="27">
        <f>INDEX(SW_DE_Original!$A$3:$K$329,MATCH(SupplementaryWeight_Line3.9!$F190,SW_DE_Original!$K$3:$K$329,0),4)</f>
        <v>0</v>
      </c>
      <c r="J190" s="27">
        <f>INDEX(SW_DE_Original!$A$3:$K$329,MATCH(SupplementaryWeight_Line3.9!$F190,SW_DE_Original!$K$3:$K$329,0),5)</f>
        <v>0</v>
      </c>
      <c r="K190" s="27">
        <f>INDEX(SW_DE_Original!$A$3:$K$329,MATCH(SupplementaryWeight_Line3.9!$F190,SW_DE_Original!$K$3:$K$329,0),6)</f>
        <v>0</v>
      </c>
      <c r="L190" s="27">
        <f>INDEX(SW_DE_Original!$A$3:$K$329,MATCH(SupplementaryWeight_Line3.9!$F190,SW_DE_Original!$K$3:$K$329,0),7)</f>
        <v>0</v>
      </c>
      <c r="M190" s="27">
        <f>INDEX(SW_DE_Original!$A$3:$K$329,MATCH(SupplementaryWeight_Line3.9!$F190,SW_DE_Original!$K$3:$K$329,0),8)</f>
        <v>0</v>
      </c>
      <c r="N190" s="27">
        <f>INDEX(SW_DE_Original!$A$3:$K$329,MATCH(SupplementaryWeight_Line3.9!$F190,SW_DE_Original!$K$3:$K$329,0),9)</f>
        <v>0</v>
      </c>
      <c r="O190" s="27">
        <f t="shared" si="4"/>
        <v>2.59</v>
      </c>
      <c r="P190" s="54">
        <f>INDEX(OperationalSharingDetail!$C$4:$Q$330,MATCH(SupplementaryWeight_Line3.9!C190,OperationalSharingDetail!$C$4:$C$330,0),15)</f>
        <v>16</v>
      </c>
      <c r="Q190" s="27">
        <f t="shared" si="5"/>
        <v>18.59</v>
      </c>
    </row>
    <row r="191" spans="1:17" ht="15" x14ac:dyDescent="0.25">
      <c r="A191" s="2">
        <v>2021</v>
      </c>
      <c r="B191" s="2" t="s">
        <v>383</v>
      </c>
      <c r="C191" s="3" t="s">
        <v>199</v>
      </c>
      <c r="D191" s="2" t="s">
        <v>728</v>
      </c>
      <c r="E191" s="2" t="s">
        <v>728</v>
      </c>
      <c r="F191" s="3" t="s">
        <v>199</v>
      </c>
      <c r="G191" s="3" t="s">
        <v>596</v>
      </c>
      <c r="H191" s="27">
        <f>INDEX(SW_DE_Original!$A$3:$K$329,MATCH(SupplementaryWeight_Line3.9!$F191,SW_DE_Original!$K$3:$K$329,0),3)</f>
        <v>0.53</v>
      </c>
      <c r="I191" s="27">
        <f>INDEX(SW_DE_Original!$A$3:$K$329,MATCH(SupplementaryWeight_Line3.9!$F191,SW_DE_Original!$K$3:$K$329,0),4)</f>
        <v>0</v>
      </c>
      <c r="J191" s="27">
        <f>INDEX(SW_DE_Original!$A$3:$K$329,MATCH(SupplementaryWeight_Line3.9!$F191,SW_DE_Original!$K$3:$K$329,0),5)</f>
        <v>0</v>
      </c>
      <c r="K191" s="27">
        <f>INDEX(SW_DE_Original!$A$3:$K$329,MATCH(SupplementaryWeight_Line3.9!$F191,SW_DE_Original!$K$3:$K$329,0),6)</f>
        <v>0</v>
      </c>
      <c r="L191" s="27">
        <f>INDEX(SW_DE_Original!$A$3:$K$329,MATCH(SupplementaryWeight_Line3.9!$F191,SW_DE_Original!$K$3:$K$329,0),7)</f>
        <v>0</v>
      </c>
      <c r="M191" s="27">
        <f>INDEX(SW_DE_Original!$A$3:$K$329,MATCH(SupplementaryWeight_Line3.9!$F191,SW_DE_Original!$K$3:$K$329,0),8)</f>
        <v>0</v>
      </c>
      <c r="N191" s="27">
        <f>INDEX(SW_DE_Original!$A$3:$K$329,MATCH(SupplementaryWeight_Line3.9!$F191,SW_DE_Original!$K$3:$K$329,0),9)</f>
        <v>0</v>
      </c>
      <c r="O191" s="27">
        <f t="shared" si="4"/>
        <v>0.53</v>
      </c>
      <c r="P191" s="54">
        <f>INDEX(OperationalSharingDetail!$C$4:$Q$330,MATCH(SupplementaryWeight_Line3.9!C191,OperationalSharingDetail!$C$4:$C$330,0),15)</f>
        <v>5</v>
      </c>
      <c r="Q191" s="27">
        <f t="shared" si="5"/>
        <v>5.53</v>
      </c>
    </row>
    <row r="192" spans="1:17" ht="15" x14ac:dyDescent="0.25">
      <c r="A192" s="2">
        <v>2021</v>
      </c>
      <c r="B192" s="2" t="s">
        <v>386</v>
      </c>
      <c r="C192" s="3" t="s">
        <v>200</v>
      </c>
      <c r="D192" s="2" t="s">
        <v>728</v>
      </c>
      <c r="E192" s="2" t="s">
        <v>728</v>
      </c>
      <c r="F192" s="3" t="s">
        <v>200</v>
      </c>
      <c r="G192" s="3" t="s">
        <v>597</v>
      </c>
      <c r="H192" s="27">
        <f>INDEX(SW_DE_Original!$A$3:$K$329,MATCH(SupplementaryWeight_Line3.9!$F192,SW_DE_Original!$K$3:$K$329,0),3)</f>
        <v>2.04</v>
      </c>
      <c r="I192" s="27">
        <f>INDEX(SW_DE_Original!$A$3:$K$329,MATCH(SupplementaryWeight_Line3.9!$F192,SW_DE_Original!$K$3:$K$329,0),4)</f>
        <v>0</v>
      </c>
      <c r="J192" s="27">
        <f>INDEX(SW_DE_Original!$A$3:$K$329,MATCH(SupplementaryWeight_Line3.9!$F192,SW_DE_Original!$K$3:$K$329,0),5)</f>
        <v>0</v>
      </c>
      <c r="K192" s="27">
        <f>INDEX(SW_DE_Original!$A$3:$K$329,MATCH(SupplementaryWeight_Line3.9!$F192,SW_DE_Original!$K$3:$K$329,0),6)</f>
        <v>0</v>
      </c>
      <c r="L192" s="27">
        <f>INDEX(SW_DE_Original!$A$3:$K$329,MATCH(SupplementaryWeight_Line3.9!$F192,SW_DE_Original!$K$3:$K$329,0),7)</f>
        <v>0</v>
      </c>
      <c r="M192" s="27">
        <f>INDEX(SW_DE_Original!$A$3:$K$329,MATCH(SupplementaryWeight_Line3.9!$F192,SW_DE_Original!$K$3:$K$329,0),8)</f>
        <v>0</v>
      </c>
      <c r="N192" s="27">
        <f>INDEX(SW_DE_Original!$A$3:$K$329,MATCH(SupplementaryWeight_Line3.9!$F192,SW_DE_Original!$K$3:$K$329,0),9)</f>
        <v>0</v>
      </c>
      <c r="O192" s="27">
        <f t="shared" si="4"/>
        <v>2.04</v>
      </c>
      <c r="P192" s="54">
        <f>INDEX(OperationalSharingDetail!$C$4:$Q$330,MATCH(SupplementaryWeight_Line3.9!C192,OperationalSharingDetail!$C$4:$C$330,0),15)</f>
        <v>21</v>
      </c>
      <c r="Q192" s="27">
        <f t="shared" si="5"/>
        <v>23.04</v>
      </c>
    </row>
    <row r="193" spans="1:17" ht="15" x14ac:dyDescent="0.25">
      <c r="A193" s="2">
        <v>2021</v>
      </c>
      <c r="B193" s="2" t="s">
        <v>386</v>
      </c>
      <c r="C193" s="3" t="s">
        <v>201</v>
      </c>
      <c r="D193" s="2" t="s">
        <v>728</v>
      </c>
      <c r="E193" s="2" t="s">
        <v>728</v>
      </c>
      <c r="F193" s="3" t="s">
        <v>201</v>
      </c>
      <c r="G193" s="3" t="s">
        <v>598</v>
      </c>
      <c r="H193" s="27">
        <f>INDEX(SW_DE_Original!$A$3:$K$329,MATCH(SupplementaryWeight_Line3.9!$F193,SW_DE_Original!$K$3:$K$329,0),3)</f>
        <v>1.84</v>
      </c>
      <c r="I193" s="27">
        <f>INDEX(SW_DE_Original!$A$3:$K$329,MATCH(SupplementaryWeight_Line3.9!$F193,SW_DE_Original!$K$3:$K$329,0),4)</f>
        <v>0</v>
      </c>
      <c r="J193" s="27">
        <f>INDEX(SW_DE_Original!$A$3:$K$329,MATCH(SupplementaryWeight_Line3.9!$F193,SW_DE_Original!$K$3:$K$329,0),5)</f>
        <v>0</v>
      </c>
      <c r="K193" s="27">
        <f>INDEX(SW_DE_Original!$A$3:$K$329,MATCH(SupplementaryWeight_Line3.9!$F193,SW_DE_Original!$K$3:$K$329,0),6)</f>
        <v>0</v>
      </c>
      <c r="L193" s="27">
        <f>INDEX(SW_DE_Original!$A$3:$K$329,MATCH(SupplementaryWeight_Line3.9!$F193,SW_DE_Original!$K$3:$K$329,0),7)</f>
        <v>0</v>
      </c>
      <c r="M193" s="27">
        <f>INDEX(SW_DE_Original!$A$3:$K$329,MATCH(SupplementaryWeight_Line3.9!$F193,SW_DE_Original!$K$3:$K$329,0),8)</f>
        <v>0</v>
      </c>
      <c r="N193" s="27">
        <f>INDEX(SW_DE_Original!$A$3:$K$329,MATCH(SupplementaryWeight_Line3.9!$F193,SW_DE_Original!$K$3:$K$329,0),9)</f>
        <v>0</v>
      </c>
      <c r="O193" s="27">
        <f t="shared" si="4"/>
        <v>1.84</v>
      </c>
      <c r="P193" s="54">
        <f>INDEX(OperationalSharingDetail!$C$4:$Q$330,MATCH(SupplementaryWeight_Line3.9!C193,OperationalSharingDetail!$C$4:$C$330,0),15)</f>
        <v>21</v>
      </c>
      <c r="Q193" s="27">
        <f t="shared" si="5"/>
        <v>22.84</v>
      </c>
    </row>
    <row r="194" spans="1:17" ht="15" x14ac:dyDescent="0.25">
      <c r="A194" s="2">
        <v>2021</v>
      </c>
      <c r="B194" s="2" t="s">
        <v>383</v>
      </c>
      <c r="C194" s="3" t="s">
        <v>202</v>
      </c>
      <c r="D194" s="2" t="s">
        <v>728</v>
      </c>
      <c r="E194" s="2" t="s">
        <v>728</v>
      </c>
      <c r="F194" s="3" t="s">
        <v>202</v>
      </c>
      <c r="G194" s="3" t="s">
        <v>599</v>
      </c>
      <c r="H194" s="27">
        <f>INDEX(SW_DE_Original!$A$3:$K$329,MATCH(SupplementaryWeight_Line3.9!$F194,SW_DE_Original!$K$3:$K$329,0),3)</f>
        <v>4.41</v>
      </c>
      <c r="I194" s="27">
        <f>INDEX(SW_DE_Original!$A$3:$K$329,MATCH(SupplementaryWeight_Line3.9!$F194,SW_DE_Original!$K$3:$K$329,0),4)</f>
        <v>0.01</v>
      </c>
      <c r="J194" s="27">
        <f>INDEX(SW_DE_Original!$A$3:$K$329,MATCH(SupplementaryWeight_Line3.9!$F194,SW_DE_Original!$K$3:$K$329,0),5)</f>
        <v>0</v>
      </c>
      <c r="K194" s="27">
        <f>INDEX(SW_DE_Original!$A$3:$K$329,MATCH(SupplementaryWeight_Line3.9!$F194,SW_DE_Original!$K$3:$K$329,0),6)</f>
        <v>0</v>
      </c>
      <c r="L194" s="27">
        <f>INDEX(SW_DE_Original!$A$3:$K$329,MATCH(SupplementaryWeight_Line3.9!$F194,SW_DE_Original!$K$3:$K$329,0),7)</f>
        <v>0</v>
      </c>
      <c r="M194" s="27">
        <f>INDEX(SW_DE_Original!$A$3:$K$329,MATCH(SupplementaryWeight_Line3.9!$F194,SW_DE_Original!$K$3:$K$329,0),8)</f>
        <v>0</v>
      </c>
      <c r="N194" s="27">
        <f>INDEX(SW_DE_Original!$A$3:$K$329,MATCH(SupplementaryWeight_Line3.9!$F194,SW_DE_Original!$K$3:$K$329,0),9)</f>
        <v>0</v>
      </c>
      <c r="O194" s="27">
        <f t="shared" si="4"/>
        <v>4.42</v>
      </c>
      <c r="P194" s="54">
        <f>INDEX(OperationalSharingDetail!$C$4:$Q$330,MATCH(SupplementaryWeight_Line3.9!C194,OperationalSharingDetail!$C$4:$C$330,0),15)</f>
        <v>21</v>
      </c>
      <c r="Q194" s="27">
        <f t="shared" si="5"/>
        <v>25.42</v>
      </c>
    </row>
    <row r="195" spans="1:17" ht="15" x14ac:dyDescent="0.25">
      <c r="A195" s="2">
        <v>2021</v>
      </c>
      <c r="B195" s="2" t="s">
        <v>386</v>
      </c>
      <c r="C195" s="3" t="s">
        <v>203</v>
      </c>
      <c r="D195" s="2" t="s">
        <v>728</v>
      </c>
      <c r="E195" s="2" t="s">
        <v>728</v>
      </c>
      <c r="F195" s="3" t="s">
        <v>203</v>
      </c>
      <c r="G195" s="3" t="s">
        <v>600</v>
      </c>
      <c r="H195" s="27">
        <f>INDEX(SW_DE_Original!$A$3:$K$329,MATCH(SupplementaryWeight_Line3.9!$F195,SW_DE_Original!$K$3:$K$329,0),3)</f>
        <v>11.19</v>
      </c>
      <c r="I195" s="27">
        <f>INDEX(SW_DE_Original!$A$3:$K$329,MATCH(SupplementaryWeight_Line3.9!$F195,SW_DE_Original!$K$3:$K$329,0),4)</f>
        <v>0</v>
      </c>
      <c r="J195" s="27">
        <f>INDEX(SW_DE_Original!$A$3:$K$329,MATCH(SupplementaryWeight_Line3.9!$F195,SW_DE_Original!$K$3:$K$329,0),5)</f>
        <v>0</v>
      </c>
      <c r="K195" s="27">
        <f>INDEX(SW_DE_Original!$A$3:$K$329,MATCH(SupplementaryWeight_Line3.9!$F195,SW_DE_Original!$K$3:$K$329,0),6)</f>
        <v>0</v>
      </c>
      <c r="L195" s="27">
        <f>INDEX(SW_DE_Original!$A$3:$K$329,MATCH(SupplementaryWeight_Line3.9!$F195,SW_DE_Original!$K$3:$K$329,0),7)</f>
        <v>0</v>
      </c>
      <c r="M195" s="27">
        <f>INDEX(SW_DE_Original!$A$3:$K$329,MATCH(SupplementaryWeight_Line3.9!$F195,SW_DE_Original!$K$3:$K$329,0),8)</f>
        <v>0</v>
      </c>
      <c r="N195" s="27">
        <f>INDEX(SW_DE_Original!$A$3:$K$329,MATCH(SupplementaryWeight_Line3.9!$F195,SW_DE_Original!$K$3:$K$329,0),9)</f>
        <v>0</v>
      </c>
      <c r="O195" s="27">
        <f t="shared" si="4"/>
        <v>11.19</v>
      </c>
      <c r="P195" s="54">
        <f>INDEX(OperationalSharingDetail!$C$4:$Q$330,MATCH(SupplementaryWeight_Line3.9!C195,OperationalSharingDetail!$C$4:$C$330,0),15)</f>
        <v>3</v>
      </c>
      <c r="Q195" s="27">
        <f t="shared" si="5"/>
        <v>14.19</v>
      </c>
    </row>
    <row r="196" spans="1:17" ht="15" x14ac:dyDescent="0.25">
      <c r="A196" s="2">
        <v>2021</v>
      </c>
      <c r="B196" s="2" t="s">
        <v>387</v>
      </c>
      <c r="C196" s="3" t="s">
        <v>204</v>
      </c>
      <c r="D196" s="2" t="s">
        <v>728</v>
      </c>
      <c r="E196" s="2" t="s">
        <v>728</v>
      </c>
      <c r="F196" s="3" t="s">
        <v>204</v>
      </c>
      <c r="G196" s="3" t="s">
        <v>601</v>
      </c>
      <c r="H196" s="27">
        <f>INDEX(SW_DE_Original!$A$3:$K$329,MATCH(SupplementaryWeight_Line3.9!$F196,SW_DE_Original!$K$3:$K$329,0),3)</f>
        <v>4.53</v>
      </c>
      <c r="I196" s="27">
        <f>INDEX(SW_DE_Original!$A$3:$K$329,MATCH(SupplementaryWeight_Line3.9!$F196,SW_DE_Original!$K$3:$K$329,0),4)</f>
        <v>0</v>
      </c>
      <c r="J196" s="27">
        <f>INDEX(SW_DE_Original!$A$3:$K$329,MATCH(SupplementaryWeight_Line3.9!$F196,SW_DE_Original!$K$3:$K$329,0),5)</f>
        <v>0</v>
      </c>
      <c r="K196" s="27">
        <f>INDEX(SW_DE_Original!$A$3:$K$329,MATCH(SupplementaryWeight_Line3.9!$F196,SW_DE_Original!$K$3:$K$329,0),6)</f>
        <v>0</v>
      </c>
      <c r="L196" s="27">
        <f>INDEX(SW_DE_Original!$A$3:$K$329,MATCH(SupplementaryWeight_Line3.9!$F196,SW_DE_Original!$K$3:$K$329,0),7)</f>
        <v>0</v>
      </c>
      <c r="M196" s="27">
        <f>INDEX(SW_DE_Original!$A$3:$K$329,MATCH(SupplementaryWeight_Line3.9!$F196,SW_DE_Original!$K$3:$K$329,0),8)</f>
        <v>0</v>
      </c>
      <c r="N196" s="27">
        <f>INDEX(SW_DE_Original!$A$3:$K$329,MATCH(SupplementaryWeight_Line3.9!$F196,SW_DE_Original!$K$3:$K$329,0),9)</f>
        <v>0</v>
      </c>
      <c r="O196" s="27">
        <f t="shared" si="4"/>
        <v>4.53</v>
      </c>
      <c r="P196" s="54">
        <f>INDEX(OperationalSharingDetail!$C$4:$Q$330,MATCH(SupplementaryWeight_Line3.9!C196,OperationalSharingDetail!$C$4:$C$330,0),15)</f>
        <v>0</v>
      </c>
      <c r="Q196" s="27">
        <f t="shared" si="5"/>
        <v>4.53</v>
      </c>
    </row>
    <row r="197" spans="1:17" ht="15" x14ac:dyDescent="0.25">
      <c r="A197" s="2">
        <v>2021</v>
      </c>
      <c r="B197" s="2" t="s">
        <v>383</v>
      </c>
      <c r="C197" s="3" t="s">
        <v>205</v>
      </c>
      <c r="D197" s="2" t="s">
        <v>728</v>
      </c>
      <c r="E197" s="2" t="s">
        <v>728</v>
      </c>
      <c r="F197" s="3" t="s">
        <v>205</v>
      </c>
      <c r="G197" s="3" t="s">
        <v>602</v>
      </c>
      <c r="H197" s="27">
        <f>INDEX(SW_DE_Original!$A$3:$K$329,MATCH(SupplementaryWeight_Line3.9!$F197,SW_DE_Original!$K$3:$K$329,0),3)</f>
        <v>0.85</v>
      </c>
      <c r="I197" s="27">
        <f>INDEX(SW_DE_Original!$A$3:$K$329,MATCH(SupplementaryWeight_Line3.9!$F197,SW_DE_Original!$K$3:$K$329,0),4)</f>
        <v>0</v>
      </c>
      <c r="J197" s="27">
        <f>INDEX(SW_DE_Original!$A$3:$K$329,MATCH(SupplementaryWeight_Line3.9!$F197,SW_DE_Original!$K$3:$K$329,0),5)</f>
        <v>0</v>
      </c>
      <c r="K197" s="27">
        <f>INDEX(SW_DE_Original!$A$3:$K$329,MATCH(SupplementaryWeight_Line3.9!$F197,SW_DE_Original!$K$3:$K$329,0),6)</f>
        <v>0</v>
      </c>
      <c r="L197" s="27">
        <f>INDEX(SW_DE_Original!$A$3:$K$329,MATCH(SupplementaryWeight_Line3.9!$F197,SW_DE_Original!$K$3:$K$329,0),7)</f>
        <v>0</v>
      </c>
      <c r="M197" s="27">
        <f>INDEX(SW_DE_Original!$A$3:$K$329,MATCH(SupplementaryWeight_Line3.9!$F197,SW_DE_Original!$K$3:$K$329,0),8)</f>
        <v>0</v>
      </c>
      <c r="N197" s="27">
        <f>INDEX(SW_DE_Original!$A$3:$K$329,MATCH(SupplementaryWeight_Line3.9!$F197,SW_DE_Original!$K$3:$K$329,0),9)</f>
        <v>0</v>
      </c>
      <c r="O197" s="27">
        <f t="shared" ref="O197:O260" si="6">SUM(H197:N197)</f>
        <v>0.85</v>
      </c>
      <c r="P197" s="54">
        <f>INDEX(OperationalSharingDetail!$C$4:$Q$330,MATCH(SupplementaryWeight_Line3.9!C197,OperationalSharingDetail!$C$4:$C$330,0),15)</f>
        <v>18</v>
      </c>
      <c r="Q197" s="27">
        <f t="shared" ref="Q197:Q260" si="7">SUM(O197:P197)</f>
        <v>18.850000000000001</v>
      </c>
    </row>
    <row r="198" spans="1:17" ht="15" x14ac:dyDescent="0.25">
      <c r="A198" s="2">
        <v>2021</v>
      </c>
      <c r="B198" s="2" t="s">
        <v>390</v>
      </c>
      <c r="C198" s="3" t="s">
        <v>206</v>
      </c>
      <c r="D198" s="2" t="s">
        <v>728</v>
      </c>
      <c r="E198" s="2" t="s">
        <v>728</v>
      </c>
      <c r="F198" s="3" t="s">
        <v>206</v>
      </c>
      <c r="G198" s="3" t="s">
        <v>603</v>
      </c>
      <c r="H198" s="27">
        <f>INDEX(SW_DE_Original!$A$3:$K$329,MATCH(SupplementaryWeight_Line3.9!$F198,SW_DE_Original!$K$3:$K$329,0),3)</f>
        <v>22.34</v>
      </c>
      <c r="I198" s="27">
        <f>INDEX(SW_DE_Original!$A$3:$K$329,MATCH(SupplementaryWeight_Line3.9!$F198,SW_DE_Original!$K$3:$K$329,0),4)</f>
        <v>0</v>
      </c>
      <c r="J198" s="27">
        <f>INDEX(SW_DE_Original!$A$3:$K$329,MATCH(SupplementaryWeight_Line3.9!$F198,SW_DE_Original!$K$3:$K$329,0),5)</f>
        <v>0</v>
      </c>
      <c r="K198" s="27">
        <f>INDEX(SW_DE_Original!$A$3:$K$329,MATCH(SupplementaryWeight_Line3.9!$F198,SW_DE_Original!$K$3:$K$329,0),6)</f>
        <v>0</v>
      </c>
      <c r="L198" s="27">
        <f>INDEX(SW_DE_Original!$A$3:$K$329,MATCH(SupplementaryWeight_Line3.9!$F198,SW_DE_Original!$K$3:$K$329,0),7)</f>
        <v>0</v>
      </c>
      <c r="M198" s="27">
        <f>INDEX(SW_DE_Original!$A$3:$K$329,MATCH(SupplementaryWeight_Line3.9!$F198,SW_DE_Original!$K$3:$K$329,0),8)</f>
        <v>0</v>
      </c>
      <c r="N198" s="27">
        <f>INDEX(SW_DE_Original!$A$3:$K$329,MATCH(SupplementaryWeight_Line3.9!$F198,SW_DE_Original!$K$3:$K$329,0),9)</f>
        <v>0</v>
      </c>
      <c r="O198" s="27">
        <f t="shared" si="6"/>
        <v>22.34</v>
      </c>
      <c r="P198" s="54">
        <f>INDEX(OperationalSharingDetail!$C$4:$Q$330,MATCH(SupplementaryWeight_Line3.9!C198,OperationalSharingDetail!$C$4:$C$330,0),15)</f>
        <v>0</v>
      </c>
      <c r="Q198" s="27">
        <f t="shared" si="7"/>
        <v>22.34</v>
      </c>
    </row>
    <row r="199" spans="1:17" ht="15" x14ac:dyDescent="0.25">
      <c r="A199" s="2">
        <v>2021</v>
      </c>
      <c r="B199" s="2" t="s">
        <v>382</v>
      </c>
      <c r="C199" s="3" t="s">
        <v>207</v>
      </c>
      <c r="D199" s="2" t="s">
        <v>728</v>
      </c>
      <c r="E199" s="2" t="s">
        <v>728</v>
      </c>
      <c r="F199" s="3" t="s">
        <v>207</v>
      </c>
      <c r="G199" s="3" t="s">
        <v>604</v>
      </c>
      <c r="H199" s="27">
        <f>INDEX(SW_DE_Original!$A$3:$K$329,MATCH(SupplementaryWeight_Line3.9!$F199,SW_DE_Original!$K$3:$K$329,0),3)</f>
        <v>2.68</v>
      </c>
      <c r="I199" s="27">
        <f>INDEX(SW_DE_Original!$A$3:$K$329,MATCH(SupplementaryWeight_Line3.9!$F199,SW_DE_Original!$K$3:$K$329,0),4)</f>
        <v>0</v>
      </c>
      <c r="J199" s="27">
        <f>INDEX(SW_DE_Original!$A$3:$K$329,MATCH(SupplementaryWeight_Line3.9!$F199,SW_DE_Original!$K$3:$K$329,0),5)</f>
        <v>0</v>
      </c>
      <c r="K199" s="27">
        <f>INDEX(SW_DE_Original!$A$3:$K$329,MATCH(SupplementaryWeight_Line3.9!$F199,SW_DE_Original!$K$3:$K$329,0),6)</f>
        <v>0</v>
      </c>
      <c r="L199" s="27">
        <f>INDEX(SW_DE_Original!$A$3:$K$329,MATCH(SupplementaryWeight_Line3.9!$F199,SW_DE_Original!$K$3:$K$329,0),7)</f>
        <v>0</v>
      </c>
      <c r="M199" s="27">
        <f>INDEX(SW_DE_Original!$A$3:$K$329,MATCH(SupplementaryWeight_Line3.9!$F199,SW_DE_Original!$K$3:$K$329,0),8)</f>
        <v>0</v>
      </c>
      <c r="N199" s="27">
        <f>INDEX(SW_DE_Original!$A$3:$K$329,MATCH(SupplementaryWeight_Line3.9!$F199,SW_DE_Original!$K$3:$K$329,0),9)</f>
        <v>0</v>
      </c>
      <c r="O199" s="27">
        <f t="shared" si="6"/>
        <v>2.68</v>
      </c>
      <c r="P199" s="54">
        <f>INDEX(OperationalSharingDetail!$C$4:$Q$330,MATCH(SupplementaryWeight_Line3.9!C199,OperationalSharingDetail!$C$4:$C$330,0),15)</f>
        <v>21</v>
      </c>
      <c r="Q199" s="27">
        <f t="shared" si="7"/>
        <v>23.68</v>
      </c>
    </row>
    <row r="200" spans="1:17" ht="15" x14ac:dyDescent="0.25">
      <c r="A200" s="2">
        <v>2021</v>
      </c>
      <c r="B200" s="2" t="s">
        <v>381</v>
      </c>
      <c r="C200" s="3" t="s">
        <v>208</v>
      </c>
      <c r="D200" s="2" t="s">
        <v>728</v>
      </c>
      <c r="E200" s="2" t="s">
        <v>728</v>
      </c>
      <c r="F200" s="3" t="s">
        <v>208</v>
      </c>
      <c r="G200" s="3" t="s">
        <v>605</v>
      </c>
      <c r="H200" s="27">
        <f>INDEX(SW_DE_Original!$A$3:$K$329,MATCH(SupplementaryWeight_Line3.9!$F200,SW_DE_Original!$K$3:$K$329,0),3)</f>
        <v>13.18</v>
      </c>
      <c r="I200" s="27">
        <f>INDEX(SW_DE_Original!$A$3:$K$329,MATCH(SupplementaryWeight_Line3.9!$F200,SW_DE_Original!$K$3:$K$329,0),4)</f>
        <v>0</v>
      </c>
      <c r="J200" s="27">
        <f>INDEX(SW_DE_Original!$A$3:$K$329,MATCH(SupplementaryWeight_Line3.9!$F200,SW_DE_Original!$K$3:$K$329,0),5)</f>
        <v>0</v>
      </c>
      <c r="K200" s="27">
        <f>INDEX(SW_DE_Original!$A$3:$K$329,MATCH(SupplementaryWeight_Line3.9!$F200,SW_DE_Original!$K$3:$K$329,0),6)</f>
        <v>0</v>
      </c>
      <c r="L200" s="27">
        <f>INDEX(SW_DE_Original!$A$3:$K$329,MATCH(SupplementaryWeight_Line3.9!$F200,SW_DE_Original!$K$3:$K$329,0),7)</f>
        <v>0</v>
      </c>
      <c r="M200" s="27">
        <f>INDEX(SW_DE_Original!$A$3:$K$329,MATCH(SupplementaryWeight_Line3.9!$F200,SW_DE_Original!$K$3:$K$329,0),8)</f>
        <v>0</v>
      </c>
      <c r="N200" s="27">
        <f>INDEX(SW_DE_Original!$A$3:$K$329,MATCH(SupplementaryWeight_Line3.9!$F200,SW_DE_Original!$K$3:$K$329,0),9)</f>
        <v>0</v>
      </c>
      <c r="O200" s="27">
        <f t="shared" si="6"/>
        <v>13.18</v>
      </c>
      <c r="P200" s="54">
        <f>INDEX(OperationalSharingDetail!$C$4:$Q$330,MATCH(SupplementaryWeight_Line3.9!C200,OperationalSharingDetail!$C$4:$C$330,0),15)</f>
        <v>8</v>
      </c>
      <c r="Q200" s="27">
        <f t="shared" si="7"/>
        <v>21.18</v>
      </c>
    </row>
    <row r="201" spans="1:17" ht="15" x14ac:dyDescent="0.25">
      <c r="A201" s="2">
        <v>2021</v>
      </c>
      <c r="B201" s="2" t="s">
        <v>389</v>
      </c>
      <c r="C201" s="3" t="s">
        <v>210</v>
      </c>
      <c r="D201" s="2" t="s">
        <v>728</v>
      </c>
      <c r="E201" s="2" t="s">
        <v>728</v>
      </c>
      <c r="F201" s="3" t="s">
        <v>210</v>
      </c>
      <c r="G201" s="3" t="s">
        <v>607</v>
      </c>
      <c r="H201" s="27">
        <f>INDEX(SW_DE_Original!$A$3:$K$329,MATCH(SupplementaryWeight_Line3.9!$F201,SW_DE_Original!$K$3:$K$329,0),3)</f>
        <v>10.01</v>
      </c>
      <c r="I201" s="27">
        <f>INDEX(SW_DE_Original!$A$3:$K$329,MATCH(SupplementaryWeight_Line3.9!$F201,SW_DE_Original!$K$3:$K$329,0),4)</f>
        <v>0</v>
      </c>
      <c r="J201" s="27">
        <f>INDEX(SW_DE_Original!$A$3:$K$329,MATCH(SupplementaryWeight_Line3.9!$F201,SW_DE_Original!$K$3:$K$329,0),5)</f>
        <v>0</v>
      </c>
      <c r="K201" s="27">
        <f>INDEX(SW_DE_Original!$A$3:$K$329,MATCH(SupplementaryWeight_Line3.9!$F201,SW_DE_Original!$K$3:$K$329,0),6)</f>
        <v>0</v>
      </c>
      <c r="L201" s="27">
        <f>INDEX(SW_DE_Original!$A$3:$K$329,MATCH(SupplementaryWeight_Line3.9!$F201,SW_DE_Original!$K$3:$K$329,0),7)</f>
        <v>0.12</v>
      </c>
      <c r="M201" s="27">
        <f>INDEX(SW_DE_Original!$A$3:$K$329,MATCH(SupplementaryWeight_Line3.9!$F201,SW_DE_Original!$K$3:$K$329,0),8)</f>
        <v>0</v>
      </c>
      <c r="N201" s="27">
        <f>INDEX(SW_DE_Original!$A$3:$K$329,MATCH(SupplementaryWeight_Line3.9!$F201,SW_DE_Original!$K$3:$K$329,0),9)</f>
        <v>0</v>
      </c>
      <c r="O201" s="27">
        <f t="shared" si="6"/>
        <v>10.129999999999999</v>
      </c>
      <c r="P201" s="54">
        <f>INDEX(OperationalSharingDetail!$C$4:$Q$330,MATCH(SupplementaryWeight_Line3.9!C201,OperationalSharingDetail!$C$4:$C$330,0),15)</f>
        <v>21</v>
      </c>
      <c r="Q201" s="27">
        <f t="shared" si="7"/>
        <v>31.13</v>
      </c>
    </row>
    <row r="202" spans="1:17" ht="15" x14ac:dyDescent="0.25">
      <c r="A202" s="2">
        <v>2021</v>
      </c>
      <c r="B202" s="2" t="s">
        <v>386</v>
      </c>
      <c r="C202" s="3" t="s">
        <v>211</v>
      </c>
      <c r="D202" s="2" t="s">
        <v>728</v>
      </c>
      <c r="E202" s="2" t="s">
        <v>728</v>
      </c>
      <c r="F202" s="3" t="s">
        <v>211</v>
      </c>
      <c r="G202" s="3" t="s">
        <v>608</v>
      </c>
      <c r="H202" s="27">
        <f>INDEX(SW_DE_Original!$A$3:$K$329,MATCH(SupplementaryWeight_Line3.9!$F202,SW_DE_Original!$K$3:$K$329,0),3)</f>
        <v>3.61</v>
      </c>
      <c r="I202" s="27">
        <f>INDEX(SW_DE_Original!$A$3:$K$329,MATCH(SupplementaryWeight_Line3.9!$F202,SW_DE_Original!$K$3:$K$329,0),4)</f>
        <v>0</v>
      </c>
      <c r="J202" s="27">
        <f>INDEX(SW_DE_Original!$A$3:$K$329,MATCH(SupplementaryWeight_Line3.9!$F202,SW_DE_Original!$K$3:$K$329,0),5)</f>
        <v>0</v>
      </c>
      <c r="K202" s="27">
        <f>INDEX(SW_DE_Original!$A$3:$K$329,MATCH(SupplementaryWeight_Line3.9!$F202,SW_DE_Original!$K$3:$K$329,0),6)</f>
        <v>0</v>
      </c>
      <c r="L202" s="27">
        <f>INDEX(SW_DE_Original!$A$3:$K$329,MATCH(SupplementaryWeight_Line3.9!$F202,SW_DE_Original!$K$3:$K$329,0),7)</f>
        <v>0</v>
      </c>
      <c r="M202" s="27">
        <f>INDEX(SW_DE_Original!$A$3:$K$329,MATCH(SupplementaryWeight_Line3.9!$F202,SW_DE_Original!$K$3:$K$329,0),8)</f>
        <v>0</v>
      </c>
      <c r="N202" s="27">
        <f>INDEX(SW_DE_Original!$A$3:$K$329,MATCH(SupplementaryWeight_Line3.9!$F202,SW_DE_Original!$K$3:$K$329,0),9)</f>
        <v>0</v>
      </c>
      <c r="O202" s="27">
        <f t="shared" si="6"/>
        <v>3.61</v>
      </c>
      <c r="P202" s="54">
        <f>INDEX(OperationalSharingDetail!$C$4:$Q$330,MATCH(SupplementaryWeight_Line3.9!C202,OperationalSharingDetail!$C$4:$C$330,0),15)</f>
        <v>13</v>
      </c>
      <c r="Q202" s="27">
        <f t="shared" si="7"/>
        <v>16.61</v>
      </c>
    </row>
    <row r="203" spans="1:17" ht="15" x14ac:dyDescent="0.25">
      <c r="A203" s="2">
        <v>2021</v>
      </c>
      <c r="B203" s="2" t="s">
        <v>385</v>
      </c>
      <c r="C203" s="3" t="s">
        <v>209</v>
      </c>
      <c r="D203" s="2" t="s">
        <v>728</v>
      </c>
      <c r="E203" s="2" t="s">
        <v>728</v>
      </c>
      <c r="F203" s="3" t="s">
        <v>209</v>
      </c>
      <c r="G203" s="3" t="s">
        <v>606</v>
      </c>
      <c r="H203" s="27">
        <f>INDEX(SW_DE_Original!$A$3:$K$329,MATCH(SupplementaryWeight_Line3.9!$F203,SW_DE_Original!$K$3:$K$329,0),3)</f>
        <v>5.37</v>
      </c>
      <c r="I203" s="27">
        <f>INDEX(SW_DE_Original!$A$3:$K$329,MATCH(SupplementaryWeight_Line3.9!$F203,SW_DE_Original!$K$3:$K$329,0),4)</f>
        <v>0</v>
      </c>
      <c r="J203" s="27">
        <f>INDEX(SW_DE_Original!$A$3:$K$329,MATCH(SupplementaryWeight_Line3.9!$F203,SW_DE_Original!$K$3:$K$329,0),5)</f>
        <v>0</v>
      </c>
      <c r="K203" s="27">
        <f>INDEX(SW_DE_Original!$A$3:$K$329,MATCH(SupplementaryWeight_Line3.9!$F203,SW_DE_Original!$K$3:$K$329,0),6)</f>
        <v>0</v>
      </c>
      <c r="L203" s="27">
        <f>INDEX(SW_DE_Original!$A$3:$K$329,MATCH(SupplementaryWeight_Line3.9!$F203,SW_DE_Original!$K$3:$K$329,0),7)</f>
        <v>0</v>
      </c>
      <c r="M203" s="27">
        <f>INDEX(SW_DE_Original!$A$3:$K$329,MATCH(SupplementaryWeight_Line3.9!$F203,SW_DE_Original!$K$3:$K$329,0),8)</f>
        <v>0</v>
      </c>
      <c r="N203" s="27">
        <f>INDEX(SW_DE_Original!$A$3:$K$329,MATCH(SupplementaryWeight_Line3.9!$F203,SW_DE_Original!$K$3:$K$329,0),9)</f>
        <v>0</v>
      </c>
      <c r="O203" s="27">
        <f t="shared" si="6"/>
        <v>5.37</v>
      </c>
      <c r="P203" s="54">
        <f>INDEX(OperationalSharingDetail!$C$4:$Q$330,MATCH(SupplementaryWeight_Line3.9!C203,OperationalSharingDetail!$C$4:$C$330,0),15)</f>
        <v>21</v>
      </c>
      <c r="Q203" s="27">
        <f t="shared" si="7"/>
        <v>26.37</v>
      </c>
    </row>
    <row r="204" spans="1:17" ht="15" x14ac:dyDescent="0.25">
      <c r="A204" s="2">
        <v>2021</v>
      </c>
      <c r="B204" s="2" t="s">
        <v>381</v>
      </c>
      <c r="C204" s="3" t="s">
        <v>212</v>
      </c>
      <c r="D204" s="2" t="s">
        <v>728</v>
      </c>
      <c r="E204" s="2" t="s">
        <v>728</v>
      </c>
      <c r="F204" s="3" t="s">
        <v>212</v>
      </c>
      <c r="G204" s="3" t="s">
        <v>609</v>
      </c>
      <c r="H204" s="27">
        <f>INDEX(SW_DE_Original!$A$3:$K$329,MATCH(SupplementaryWeight_Line3.9!$F204,SW_DE_Original!$K$3:$K$329,0),3)</f>
        <v>35.15</v>
      </c>
      <c r="I204" s="27">
        <f>INDEX(SW_DE_Original!$A$3:$K$329,MATCH(SupplementaryWeight_Line3.9!$F204,SW_DE_Original!$K$3:$K$329,0),4)</f>
        <v>0</v>
      </c>
      <c r="J204" s="27">
        <f>INDEX(SW_DE_Original!$A$3:$K$329,MATCH(SupplementaryWeight_Line3.9!$F204,SW_DE_Original!$K$3:$K$329,0),5)</f>
        <v>0</v>
      </c>
      <c r="K204" s="27">
        <f>INDEX(SW_DE_Original!$A$3:$K$329,MATCH(SupplementaryWeight_Line3.9!$F204,SW_DE_Original!$K$3:$K$329,0),6)</f>
        <v>0</v>
      </c>
      <c r="L204" s="27">
        <f>INDEX(SW_DE_Original!$A$3:$K$329,MATCH(SupplementaryWeight_Line3.9!$F204,SW_DE_Original!$K$3:$K$329,0),7)</f>
        <v>0</v>
      </c>
      <c r="M204" s="27">
        <f>INDEX(SW_DE_Original!$A$3:$K$329,MATCH(SupplementaryWeight_Line3.9!$F204,SW_DE_Original!$K$3:$K$329,0),8)</f>
        <v>0</v>
      </c>
      <c r="N204" s="27">
        <f>INDEX(SW_DE_Original!$A$3:$K$329,MATCH(SupplementaryWeight_Line3.9!$F204,SW_DE_Original!$K$3:$K$329,0),9)</f>
        <v>0</v>
      </c>
      <c r="O204" s="27">
        <f t="shared" si="6"/>
        <v>35.15</v>
      </c>
      <c r="P204" s="54">
        <f>INDEX(OperationalSharingDetail!$C$4:$Q$330,MATCH(SupplementaryWeight_Line3.9!C204,OperationalSharingDetail!$C$4:$C$330,0),15)</f>
        <v>0</v>
      </c>
      <c r="Q204" s="27">
        <f t="shared" si="7"/>
        <v>35.15</v>
      </c>
    </row>
    <row r="205" spans="1:17" ht="15" x14ac:dyDescent="0.25">
      <c r="A205" s="2">
        <v>2021</v>
      </c>
      <c r="B205" s="2" t="s">
        <v>383</v>
      </c>
      <c r="C205" s="3" t="s">
        <v>127</v>
      </c>
      <c r="D205" s="2" t="s">
        <v>728</v>
      </c>
      <c r="E205" s="2" t="s">
        <v>728</v>
      </c>
      <c r="F205" s="3" t="s">
        <v>127</v>
      </c>
      <c r="G205" s="3" t="s">
        <v>528</v>
      </c>
      <c r="H205" s="27">
        <f>INDEX(SW_DE_Original!$A$3:$K$329,MATCH(SupplementaryWeight_Line3.9!$F205,SW_DE_Original!$K$3:$K$329,0),3)</f>
        <v>4.08</v>
      </c>
      <c r="I205" s="27">
        <f>INDEX(SW_DE_Original!$A$3:$K$329,MATCH(SupplementaryWeight_Line3.9!$F205,SW_DE_Original!$K$3:$K$329,0),4)</f>
        <v>0</v>
      </c>
      <c r="J205" s="27">
        <f>INDEX(SW_DE_Original!$A$3:$K$329,MATCH(SupplementaryWeight_Line3.9!$F205,SW_DE_Original!$K$3:$K$329,0),5)</f>
        <v>0</v>
      </c>
      <c r="K205" s="27">
        <f>INDEX(SW_DE_Original!$A$3:$K$329,MATCH(SupplementaryWeight_Line3.9!$F205,SW_DE_Original!$K$3:$K$329,0),6)</f>
        <v>0.15</v>
      </c>
      <c r="L205" s="27">
        <f>INDEX(SW_DE_Original!$A$3:$K$329,MATCH(SupplementaryWeight_Line3.9!$F205,SW_DE_Original!$K$3:$K$329,0),7)</f>
        <v>0</v>
      </c>
      <c r="M205" s="27">
        <f>INDEX(SW_DE_Original!$A$3:$K$329,MATCH(SupplementaryWeight_Line3.9!$F205,SW_DE_Original!$K$3:$K$329,0),8)</f>
        <v>0</v>
      </c>
      <c r="N205" s="27">
        <f>INDEX(SW_DE_Original!$A$3:$K$329,MATCH(SupplementaryWeight_Line3.9!$F205,SW_DE_Original!$K$3:$K$329,0),9)</f>
        <v>0</v>
      </c>
      <c r="O205" s="27">
        <f t="shared" si="6"/>
        <v>4.2300000000000004</v>
      </c>
      <c r="P205" s="54">
        <f>INDEX(OperationalSharingDetail!$C$4:$Q$330,MATCH(SupplementaryWeight_Line3.9!C205,OperationalSharingDetail!$C$4:$C$330,0),15)</f>
        <v>21</v>
      </c>
      <c r="Q205" s="27">
        <f t="shared" si="7"/>
        <v>25.23</v>
      </c>
    </row>
    <row r="206" spans="1:17" ht="15" x14ac:dyDescent="0.25">
      <c r="A206" s="2">
        <v>2021</v>
      </c>
      <c r="B206" s="2" t="s">
        <v>382</v>
      </c>
      <c r="C206" s="3" t="s">
        <v>11</v>
      </c>
      <c r="D206" s="2" t="s">
        <v>398</v>
      </c>
      <c r="E206" s="2" t="s">
        <v>728</v>
      </c>
      <c r="F206" s="3" t="s">
        <v>11</v>
      </c>
      <c r="G206" s="3" t="s">
        <v>422</v>
      </c>
      <c r="H206" s="27">
        <f>INDEX(SW_DE_Original!$A$3:$K$329,MATCH(SupplementaryWeight_Line3.9!$F206,SW_DE_Original!$K$3:$K$329,0),3)</f>
        <v>4.37</v>
      </c>
      <c r="I206" s="27">
        <f>INDEX(SW_DE_Original!$A$3:$K$329,MATCH(SupplementaryWeight_Line3.9!$F206,SW_DE_Original!$K$3:$K$329,0),4)</f>
        <v>0</v>
      </c>
      <c r="J206" s="27">
        <f>INDEX(SW_DE_Original!$A$3:$K$329,MATCH(SupplementaryWeight_Line3.9!$F206,SW_DE_Original!$K$3:$K$329,0),5)</f>
        <v>0</v>
      </c>
      <c r="K206" s="27">
        <f>INDEX(SW_DE_Original!$A$3:$K$329,MATCH(SupplementaryWeight_Line3.9!$F206,SW_DE_Original!$K$3:$K$329,0),6)</f>
        <v>0</v>
      </c>
      <c r="L206" s="27">
        <f>INDEX(SW_DE_Original!$A$3:$K$329,MATCH(SupplementaryWeight_Line3.9!$F206,SW_DE_Original!$K$3:$K$329,0),7)</f>
        <v>0</v>
      </c>
      <c r="M206" s="27">
        <f>INDEX(SW_DE_Original!$A$3:$K$329,MATCH(SupplementaryWeight_Line3.9!$F206,SW_DE_Original!$K$3:$K$329,0),8)</f>
        <v>0</v>
      </c>
      <c r="N206" s="27">
        <f>INDEX(SW_DE_Original!$A$3:$K$329,MATCH(SupplementaryWeight_Line3.9!$F206,SW_DE_Original!$K$3:$K$329,0),9)</f>
        <v>0</v>
      </c>
      <c r="O206" s="27">
        <f t="shared" si="6"/>
        <v>4.37</v>
      </c>
      <c r="P206" s="54">
        <f>INDEX(OperationalSharingDetail!$C$4:$Q$330,MATCH(SupplementaryWeight_Line3.9!C206,OperationalSharingDetail!$C$4:$C$330,0),15)</f>
        <v>18</v>
      </c>
      <c r="Q206" s="27">
        <f t="shared" si="7"/>
        <v>22.37</v>
      </c>
    </row>
    <row r="207" spans="1:17" ht="15" x14ac:dyDescent="0.25">
      <c r="A207" s="2">
        <v>2021</v>
      </c>
      <c r="B207" s="2" t="s">
        <v>387</v>
      </c>
      <c r="C207" s="3" t="s">
        <v>170</v>
      </c>
      <c r="D207" s="2" t="s">
        <v>728</v>
      </c>
      <c r="E207" s="2" t="s">
        <v>728</v>
      </c>
      <c r="F207" s="3" t="s">
        <v>170</v>
      </c>
      <c r="G207" s="3" t="s">
        <v>567</v>
      </c>
      <c r="H207" s="27">
        <f>INDEX(SW_DE_Original!$A$3:$K$329,MATCH(SupplementaryWeight_Line3.9!$F207,SW_DE_Original!$K$3:$K$329,0),3)</f>
        <v>5.19</v>
      </c>
      <c r="I207" s="27">
        <f>INDEX(SW_DE_Original!$A$3:$K$329,MATCH(SupplementaryWeight_Line3.9!$F207,SW_DE_Original!$K$3:$K$329,0),4)</f>
        <v>0</v>
      </c>
      <c r="J207" s="27">
        <f>INDEX(SW_DE_Original!$A$3:$K$329,MATCH(SupplementaryWeight_Line3.9!$F207,SW_DE_Original!$K$3:$K$329,0),5)</f>
        <v>0</v>
      </c>
      <c r="K207" s="27">
        <f>INDEX(SW_DE_Original!$A$3:$K$329,MATCH(SupplementaryWeight_Line3.9!$F207,SW_DE_Original!$K$3:$K$329,0),6)</f>
        <v>0</v>
      </c>
      <c r="L207" s="27">
        <f>INDEX(SW_DE_Original!$A$3:$K$329,MATCH(SupplementaryWeight_Line3.9!$F207,SW_DE_Original!$K$3:$K$329,0),7)</f>
        <v>0</v>
      </c>
      <c r="M207" s="27">
        <f>INDEX(SW_DE_Original!$A$3:$K$329,MATCH(SupplementaryWeight_Line3.9!$F207,SW_DE_Original!$K$3:$K$329,0),8)</f>
        <v>0</v>
      </c>
      <c r="N207" s="27">
        <f>INDEX(SW_DE_Original!$A$3:$K$329,MATCH(SupplementaryWeight_Line3.9!$F207,SW_DE_Original!$K$3:$K$329,0),9)</f>
        <v>0</v>
      </c>
      <c r="O207" s="27">
        <f t="shared" si="6"/>
        <v>5.19</v>
      </c>
      <c r="P207" s="54">
        <f>INDEX(OperationalSharingDetail!$C$4:$Q$330,MATCH(SupplementaryWeight_Line3.9!C207,OperationalSharingDetail!$C$4:$C$330,0),15)</f>
        <v>18</v>
      </c>
      <c r="Q207" s="27">
        <f t="shared" si="7"/>
        <v>23.19</v>
      </c>
    </row>
    <row r="208" spans="1:17" ht="15" x14ac:dyDescent="0.25">
      <c r="A208" s="2">
        <v>2021</v>
      </c>
      <c r="B208" s="2" t="s">
        <v>389</v>
      </c>
      <c r="C208" s="3" t="s">
        <v>215</v>
      </c>
      <c r="D208" s="2" t="s">
        <v>295</v>
      </c>
      <c r="E208" s="2" t="s">
        <v>728</v>
      </c>
      <c r="F208" s="3" t="s">
        <v>215</v>
      </c>
      <c r="G208" s="3" t="s">
        <v>612</v>
      </c>
      <c r="H208" s="27">
        <f>INDEX(SW_DE_Original!$A$3:$K$329,MATCH(SupplementaryWeight_Line3.9!$F208,SW_DE_Original!$K$3:$K$329,0),3)</f>
        <v>3.82</v>
      </c>
      <c r="I208" s="27">
        <f>INDEX(SW_DE_Original!$A$3:$K$329,MATCH(SupplementaryWeight_Line3.9!$F208,SW_DE_Original!$K$3:$K$329,0),4)</f>
        <v>0.01</v>
      </c>
      <c r="J208" s="27">
        <f>INDEX(SW_DE_Original!$A$3:$K$329,MATCH(SupplementaryWeight_Line3.9!$F208,SW_DE_Original!$K$3:$K$329,0),5)</f>
        <v>0</v>
      </c>
      <c r="K208" s="27">
        <f>INDEX(SW_DE_Original!$A$3:$K$329,MATCH(SupplementaryWeight_Line3.9!$F208,SW_DE_Original!$K$3:$K$329,0),6)</f>
        <v>0</v>
      </c>
      <c r="L208" s="27">
        <f>INDEX(SW_DE_Original!$A$3:$K$329,MATCH(SupplementaryWeight_Line3.9!$F208,SW_DE_Original!$K$3:$K$329,0),7)</f>
        <v>0</v>
      </c>
      <c r="M208" s="27">
        <f>INDEX(SW_DE_Original!$A$3:$K$329,MATCH(SupplementaryWeight_Line3.9!$F208,SW_DE_Original!$K$3:$K$329,0),8)</f>
        <v>0</v>
      </c>
      <c r="N208" s="27">
        <f>INDEX(SW_DE_Original!$A$3:$K$329,MATCH(SupplementaryWeight_Line3.9!$F208,SW_DE_Original!$K$3:$K$329,0),9)</f>
        <v>0</v>
      </c>
      <c r="O208" s="27">
        <f t="shared" si="6"/>
        <v>3.8299999999999996</v>
      </c>
      <c r="P208" s="54">
        <f>INDEX(OperationalSharingDetail!$C$4:$Q$330,MATCH(SupplementaryWeight_Line3.9!C208,OperationalSharingDetail!$C$4:$C$330,0),15)</f>
        <v>8</v>
      </c>
      <c r="Q208" s="27">
        <f t="shared" si="7"/>
        <v>11.83</v>
      </c>
    </row>
    <row r="209" spans="1:17" ht="15" x14ac:dyDescent="0.25">
      <c r="A209" s="2">
        <v>2021</v>
      </c>
      <c r="B209" s="2" t="s">
        <v>382</v>
      </c>
      <c r="C209" s="3" t="s">
        <v>42</v>
      </c>
      <c r="D209" s="2" t="s">
        <v>728</v>
      </c>
      <c r="E209" s="2" t="s">
        <v>728</v>
      </c>
      <c r="F209" s="3" t="s">
        <v>42</v>
      </c>
      <c r="G209" s="3" t="s">
        <v>448</v>
      </c>
      <c r="H209" s="27">
        <f>INDEX(SW_DE_Original!$A$3:$K$329,MATCH(SupplementaryWeight_Line3.9!$F209,SW_DE_Original!$K$3:$K$329,0),3)</f>
        <v>0.86</v>
      </c>
      <c r="I209" s="27">
        <f>INDEX(SW_DE_Original!$A$3:$K$329,MATCH(SupplementaryWeight_Line3.9!$F209,SW_DE_Original!$K$3:$K$329,0),4)</f>
        <v>0</v>
      </c>
      <c r="J209" s="27">
        <f>INDEX(SW_DE_Original!$A$3:$K$329,MATCH(SupplementaryWeight_Line3.9!$F209,SW_DE_Original!$K$3:$K$329,0),5)</f>
        <v>0</v>
      </c>
      <c r="K209" s="27">
        <f>INDEX(SW_DE_Original!$A$3:$K$329,MATCH(SupplementaryWeight_Line3.9!$F209,SW_DE_Original!$K$3:$K$329,0),6)</f>
        <v>0</v>
      </c>
      <c r="L209" s="27">
        <f>INDEX(SW_DE_Original!$A$3:$K$329,MATCH(SupplementaryWeight_Line3.9!$F209,SW_DE_Original!$K$3:$K$329,0),7)</f>
        <v>0</v>
      </c>
      <c r="M209" s="27">
        <f>INDEX(SW_DE_Original!$A$3:$K$329,MATCH(SupplementaryWeight_Line3.9!$F209,SW_DE_Original!$K$3:$K$329,0),8)</f>
        <v>0</v>
      </c>
      <c r="N209" s="27">
        <f>INDEX(SW_DE_Original!$A$3:$K$329,MATCH(SupplementaryWeight_Line3.9!$F209,SW_DE_Original!$K$3:$K$329,0),9)</f>
        <v>0</v>
      </c>
      <c r="O209" s="27">
        <f t="shared" si="6"/>
        <v>0.86</v>
      </c>
      <c r="P209" s="54">
        <f>INDEX(OperationalSharingDetail!$C$4:$Q$330,MATCH(SupplementaryWeight_Line3.9!C209,OperationalSharingDetail!$C$4:$C$330,0),15)</f>
        <v>21</v>
      </c>
      <c r="Q209" s="27">
        <f t="shared" si="7"/>
        <v>21.86</v>
      </c>
    </row>
    <row r="210" spans="1:17" ht="15" x14ac:dyDescent="0.25">
      <c r="A210" s="2">
        <v>2021</v>
      </c>
      <c r="B210" s="2" t="s">
        <v>385</v>
      </c>
      <c r="C210" s="3" t="s">
        <v>219</v>
      </c>
      <c r="D210" s="2" t="s">
        <v>728</v>
      </c>
      <c r="E210" s="2" t="s">
        <v>728</v>
      </c>
      <c r="F210" s="3" t="s">
        <v>219</v>
      </c>
      <c r="G210" s="3" t="s">
        <v>615</v>
      </c>
      <c r="H210" s="27">
        <f>INDEX(SW_DE_Original!$A$3:$K$329,MATCH(SupplementaryWeight_Line3.9!$F210,SW_DE_Original!$K$3:$K$329,0),3)</f>
        <v>2.0299999999999998</v>
      </c>
      <c r="I210" s="27">
        <f>INDEX(SW_DE_Original!$A$3:$K$329,MATCH(SupplementaryWeight_Line3.9!$F210,SW_DE_Original!$K$3:$K$329,0),4)</f>
        <v>0</v>
      </c>
      <c r="J210" s="27">
        <f>INDEX(SW_DE_Original!$A$3:$K$329,MATCH(SupplementaryWeight_Line3.9!$F210,SW_DE_Original!$K$3:$K$329,0),5)</f>
        <v>0</v>
      </c>
      <c r="K210" s="27">
        <f>INDEX(SW_DE_Original!$A$3:$K$329,MATCH(SupplementaryWeight_Line3.9!$F210,SW_DE_Original!$K$3:$K$329,0),6)</f>
        <v>0</v>
      </c>
      <c r="L210" s="27">
        <f>INDEX(SW_DE_Original!$A$3:$K$329,MATCH(SupplementaryWeight_Line3.9!$F210,SW_DE_Original!$K$3:$K$329,0),7)</f>
        <v>0</v>
      </c>
      <c r="M210" s="27">
        <f>INDEX(SW_DE_Original!$A$3:$K$329,MATCH(SupplementaryWeight_Line3.9!$F210,SW_DE_Original!$K$3:$K$329,0),8)</f>
        <v>0</v>
      </c>
      <c r="N210" s="27">
        <f>INDEX(SW_DE_Original!$A$3:$K$329,MATCH(SupplementaryWeight_Line3.9!$F210,SW_DE_Original!$K$3:$K$329,0),9)</f>
        <v>0</v>
      </c>
      <c r="O210" s="27">
        <f t="shared" si="6"/>
        <v>2.0299999999999998</v>
      </c>
      <c r="P210" s="54">
        <f>INDEX(OperationalSharingDetail!$C$4:$Q$330,MATCH(SupplementaryWeight_Line3.9!C210,OperationalSharingDetail!$C$4:$C$330,0),15)</f>
        <v>21</v>
      </c>
      <c r="Q210" s="27">
        <f t="shared" si="7"/>
        <v>23.03</v>
      </c>
    </row>
    <row r="211" spans="1:17" ht="15" x14ac:dyDescent="0.25">
      <c r="A211" s="2">
        <v>2021</v>
      </c>
      <c r="B211" s="2" t="s">
        <v>387</v>
      </c>
      <c r="C211" s="3" t="s">
        <v>218</v>
      </c>
      <c r="D211" s="2" t="s">
        <v>728</v>
      </c>
      <c r="E211" s="2" t="s">
        <v>728</v>
      </c>
      <c r="F211" s="3" t="s">
        <v>218</v>
      </c>
      <c r="G211" s="3" t="s">
        <v>614</v>
      </c>
      <c r="H211" s="27">
        <f>INDEX(SW_DE_Original!$A$3:$K$329,MATCH(SupplementaryWeight_Line3.9!$F211,SW_DE_Original!$K$3:$K$329,0),3)</f>
        <v>5.32</v>
      </c>
      <c r="I211" s="27">
        <f>INDEX(SW_DE_Original!$A$3:$K$329,MATCH(SupplementaryWeight_Line3.9!$F211,SW_DE_Original!$K$3:$K$329,0),4)</f>
        <v>0</v>
      </c>
      <c r="J211" s="27">
        <f>INDEX(SW_DE_Original!$A$3:$K$329,MATCH(SupplementaryWeight_Line3.9!$F211,SW_DE_Original!$K$3:$K$329,0),5)</f>
        <v>0</v>
      </c>
      <c r="K211" s="27">
        <f>INDEX(SW_DE_Original!$A$3:$K$329,MATCH(SupplementaryWeight_Line3.9!$F211,SW_DE_Original!$K$3:$K$329,0),6)</f>
        <v>0</v>
      </c>
      <c r="L211" s="27">
        <f>INDEX(SW_DE_Original!$A$3:$K$329,MATCH(SupplementaryWeight_Line3.9!$F211,SW_DE_Original!$K$3:$K$329,0),7)</f>
        <v>0</v>
      </c>
      <c r="M211" s="27">
        <f>INDEX(SW_DE_Original!$A$3:$K$329,MATCH(SupplementaryWeight_Line3.9!$F211,SW_DE_Original!$K$3:$K$329,0),8)</f>
        <v>0</v>
      </c>
      <c r="N211" s="27">
        <f>INDEX(SW_DE_Original!$A$3:$K$329,MATCH(SupplementaryWeight_Line3.9!$F211,SW_DE_Original!$K$3:$K$329,0),9)</f>
        <v>0</v>
      </c>
      <c r="O211" s="27">
        <f t="shared" si="6"/>
        <v>5.32</v>
      </c>
      <c r="P211" s="54">
        <f>INDEX(OperationalSharingDetail!$C$4:$Q$330,MATCH(SupplementaryWeight_Line3.9!C211,OperationalSharingDetail!$C$4:$C$330,0),15)</f>
        <v>21</v>
      </c>
      <c r="Q211" s="27">
        <f t="shared" si="7"/>
        <v>26.32</v>
      </c>
    </row>
    <row r="212" spans="1:17" ht="15" x14ac:dyDescent="0.25">
      <c r="A212" s="2">
        <v>2021</v>
      </c>
      <c r="B212" s="2" t="s">
        <v>386</v>
      </c>
      <c r="C212" s="3" t="s">
        <v>217</v>
      </c>
      <c r="D212" s="2" t="s">
        <v>728</v>
      </c>
      <c r="E212" s="2" t="s">
        <v>728</v>
      </c>
      <c r="F212" s="3" t="s">
        <v>217</v>
      </c>
      <c r="G212" s="3" t="s">
        <v>613</v>
      </c>
      <c r="H212" s="27">
        <f>INDEX(SW_DE_Original!$A$3:$K$329,MATCH(SupplementaryWeight_Line3.9!$F212,SW_DE_Original!$K$3:$K$329,0),3)</f>
        <v>3.06</v>
      </c>
      <c r="I212" s="27">
        <f>INDEX(SW_DE_Original!$A$3:$K$329,MATCH(SupplementaryWeight_Line3.9!$F212,SW_DE_Original!$K$3:$K$329,0),4)</f>
        <v>0</v>
      </c>
      <c r="J212" s="27">
        <f>INDEX(SW_DE_Original!$A$3:$K$329,MATCH(SupplementaryWeight_Line3.9!$F212,SW_DE_Original!$K$3:$K$329,0),5)</f>
        <v>0</v>
      </c>
      <c r="K212" s="27">
        <f>INDEX(SW_DE_Original!$A$3:$K$329,MATCH(SupplementaryWeight_Line3.9!$F212,SW_DE_Original!$K$3:$K$329,0),6)</f>
        <v>0</v>
      </c>
      <c r="L212" s="27">
        <f>INDEX(SW_DE_Original!$A$3:$K$329,MATCH(SupplementaryWeight_Line3.9!$F212,SW_DE_Original!$K$3:$K$329,0),7)</f>
        <v>0</v>
      </c>
      <c r="M212" s="27">
        <f>INDEX(SW_DE_Original!$A$3:$K$329,MATCH(SupplementaryWeight_Line3.9!$F212,SW_DE_Original!$K$3:$K$329,0),8)</f>
        <v>0</v>
      </c>
      <c r="N212" s="27">
        <f>INDEX(SW_DE_Original!$A$3:$K$329,MATCH(SupplementaryWeight_Line3.9!$F212,SW_DE_Original!$K$3:$K$329,0),9)</f>
        <v>0</v>
      </c>
      <c r="O212" s="27">
        <f t="shared" si="6"/>
        <v>3.06</v>
      </c>
      <c r="P212" s="54">
        <f>INDEX(OperationalSharingDetail!$C$4:$Q$330,MATCH(SupplementaryWeight_Line3.9!C212,OperationalSharingDetail!$C$4:$C$330,0),15)</f>
        <v>21</v>
      </c>
      <c r="Q212" s="27">
        <f t="shared" si="7"/>
        <v>24.06</v>
      </c>
    </row>
    <row r="213" spans="1:17" ht="15" x14ac:dyDescent="0.25">
      <c r="A213" s="2">
        <v>2021</v>
      </c>
      <c r="B213" s="2" t="s">
        <v>381</v>
      </c>
      <c r="C213" s="3" t="s">
        <v>220</v>
      </c>
      <c r="D213" s="2" t="s">
        <v>728</v>
      </c>
      <c r="E213" s="2" t="s">
        <v>728</v>
      </c>
      <c r="F213" s="3" t="s">
        <v>220</v>
      </c>
      <c r="G213" s="3" t="s">
        <v>616</v>
      </c>
      <c r="H213" s="27">
        <f>INDEX(SW_DE_Original!$A$3:$K$329,MATCH(SupplementaryWeight_Line3.9!$F213,SW_DE_Original!$K$3:$K$329,0),3)</f>
        <v>9.23</v>
      </c>
      <c r="I213" s="27">
        <f>INDEX(SW_DE_Original!$A$3:$K$329,MATCH(SupplementaryWeight_Line3.9!$F213,SW_DE_Original!$K$3:$K$329,0),4)</f>
        <v>0</v>
      </c>
      <c r="J213" s="27">
        <f>INDEX(SW_DE_Original!$A$3:$K$329,MATCH(SupplementaryWeight_Line3.9!$F213,SW_DE_Original!$K$3:$K$329,0),5)</f>
        <v>0</v>
      </c>
      <c r="K213" s="27">
        <f>INDEX(SW_DE_Original!$A$3:$K$329,MATCH(SupplementaryWeight_Line3.9!$F213,SW_DE_Original!$K$3:$K$329,0),6)</f>
        <v>0.24</v>
      </c>
      <c r="L213" s="27">
        <f>INDEX(SW_DE_Original!$A$3:$K$329,MATCH(SupplementaryWeight_Line3.9!$F213,SW_DE_Original!$K$3:$K$329,0),7)</f>
        <v>0</v>
      </c>
      <c r="M213" s="27">
        <f>INDEX(SW_DE_Original!$A$3:$K$329,MATCH(SupplementaryWeight_Line3.9!$F213,SW_DE_Original!$K$3:$K$329,0),8)</f>
        <v>0</v>
      </c>
      <c r="N213" s="27">
        <f>INDEX(SW_DE_Original!$A$3:$K$329,MATCH(SupplementaryWeight_Line3.9!$F213,SW_DE_Original!$K$3:$K$329,0),9)</f>
        <v>0</v>
      </c>
      <c r="O213" s="27">
        <f t="shared" si="6"/>
        <v>9.4700000000000006</v>
      </c>
      <c r="P213" s="54">
        <f>INDEX(OperationalSharingDetail!$C$4:$Q$330,MATCH(SupplementaryWeight_Line3.9!C213,OperationalSharingDetail!$C$4:$C$330,0),15)</f>
        <v>8</v>
      </c>
      <c r="Q213" s="27">
        <f t="shared" si="7"/>
        <v>17.47</v>
      </c>
    </row>
    <row r="214" spans="1:17" ht="15" x14ac:dyDescent="0.25">
      <c r="A214" s="2">
        <v>2021</v>
      </c>
      <c r="B214" s="2" t="s">
        <v>390</v>
      </c>
      <c r="C214" s="3" t="s">
        <v>221</v>
      </c>
      <c r="D214" s="2" t="s">
        <v>728</v>
      </c>
      <c r="E214" s="2" t="s">
        <v>728</v>
      </c>
      <c r="F214" s="3" t="s">
        <v>221</v>
      </c>
      <c r="G214" s="3" t="s">
        <v>617</v>
      </c>
      <c r="H214" s="27">
        <f>INDEX(SW_DE_Original!$A$3:$K$329,MATCH(SupplementaryWeight_Line3.9!$F214,SW_DE_Original!$K$3:$K$329,0),3)</f>
        <v>53.94</v>
      </c>
      <c r="I214" s="27">
        <f>INDEX(SW_DE_Original!$A$3:$K$329,MATCH(SupplementaryWeight_Line3.9!$F214,SW_DE_Original!$K$3:$K$329,0),4)</f>
        <v>0</v>
      </c>
      <c r="J214" s="27">
        <f>INDEX(SW_DE_Original!$A$3:$K$329,MATCH(SupplementaryWeight_Line3.9!$F214,SW_DE_Original!$K$3:$K$329,0),5)</f>
        <v>0</v>
      </c>
      <c r="K214" s="27">
        <f>INDEX(SW_DE_Original!$A$3:$K$329,MATCH(SupplementaryWeight_Line3.9!$F214,SW_DE_Original!$K$3:$K$329,0),6)</f>
        <v>1.2</v>
      </c>
      <c r="L214" s="27">
        <f>INDEX(SW_DE_Original!$A$3:$K$329,MATCH(SupplementaryWeight_Line3.9!$F214,SW_DE_Original!$K$3:$K$329,0),7)</f>
        <v>0</v>
      </c>
      <c r="M214" s="27">
        <f>INDEX(SW_DE_Original!$A$3:$K$329,MATCH(SupplementaryWeight_Line3.9!$F214,SW_DE_Original!$K$3:$K$329,0),8)</f>
        <v>0</v>
      </c>
      <c r="N214" s="27">
        <f>INDEX(SW_DE_Original!$A$3:$K$329,MATCH(SupplementaryWeight_Line3.9!$F214,SW_DE_Original!$K$3:$K$329,0),9)</f>
        <v>0</v>
      </c>
      <c r="O214" s="27">
        <f t="shared" si="6"/>
        <v>55.14</v>
      </c>
      <c r="P214" s="54">
        <f>INDEX(OperationalSharingDetail!$C$4:$Q$330,MATCH(SupplementaryWeight_Line3.9!C214,OperationalSharingDetail!$C$4:$C$330,0),15)</f>
        <v>3</v>
      </c>
      <c r="Q214" s="27">
        <f t="shared" si="7"/>
        <v>58.14</v>
      </c>
    </row>
    <row r="215" spans="1:17" ht="15" x14ac:dyDescent="0.25">
      <c r="A215" s="2">
        <v>2021</v>
      </c>
      <c r="B215" s="2" t="s">
        <v>382</v>
      </c>
      <c r="C215" s="3" t="s">
        <v>222</v>
      </c>
      <c r="D215" s="2" t="s">
        <v>728</v>
      </c>
      <c r="E215" s="2" t="s">
        <v>728</v>
      </c>
      <c r="F215" s="3" t="s">
        <v>222</v>
      </c>
      <c r="G215" s="3" t="s">
        <v>750</v>
      </c>
      <c r="H215" s="27">
        <f>INDEX(SW_DE_Original!$A$3:$K$329,MATCH(SupplementaryWeight_Line3.9!$F215,SW_DE_Original!$K$3:$K$329,0),3)</f>
        <v>0.74</v>
      </c>
      <c r="I215" s="27">
        <f>INDEX(SW_DE_Original!$A$3:$K$329,MATCH(SupplementaryWeight_Line3.9!$F215,SW_DE_Original!$K$3:$K$329,0),4)</f>
        <v>0</v>
      </c>
      <c r="J215" s="27">
        <f>INDEX(SW_DE_Original!$A$3:$K$329,MATCH(SupplementaryWeight_Line3.9!$F215,SW_DE_Original!$K$3:$K$329,0),5)</f>
        <v>0</v>
      </c>
      <c r="K215" s="27">
        <f>INDEX(SW_DE_Original!$A$3:$K$329,MATCH(SupplementaryWeight_Line3.9!$F215,SW_DE_Original!$K$3:$K$329,0),6)</f>
        <v>0</v>
      </c>
      <c r="L215" s="27">
        <f>INDEX(SW_DE_Original!$A$3:$K$329,MATCH(SupplementaryWeight_Line3.9!$F215,SW_DE_Original!$K$3:$K$329,0),7)</f>
        <v>1.45</v>
      </c>
      <c r="M215" s="27">
        <f>INDEX(SW_DE_Original!$A$3:$K$329,MATCH(SupplementaryWeight_Line3.9!$F215,SW_DE_Original!$K$3:$K$329,0),8)</f>
        <v>0</v>
      </c>
      <c r="N215" s="27">
        <f>INDEX(SW_DE_Original!$A$3:$K$329,MATCH(SupplementaryWeight_Line3.9!$F215,SW_DE_Original!$K$3:$K$329,0),9)</f>
        <v>0</v>
      </c>
      <c r="O215" s="27">
        <f t="shared" si="6"/>
        <v>2.19</v>
      </c>
      <c r="P215" s="54">
        <f>INDEX(OperationalSharingDetail!$C$4:$Q$330,MATCH(SupplementaryWeight_Line3.9!C215,OperationalSharingDetail!$C$4:$C$330,0),15)</f>
        <v>16</v>
      </c>
      <c r="Q215" s="27">
        <f t="shared" si="7"/>
        <v>18.190000000000001</v>
      </c>
    </row>
    <row r="216" spans="1:17" ht="15" x14ac:dyDescent="0.25">
      <c r="A216" s="2">
        <v>2021</v>
      </c>
      <c r="B216" s="2" t="s">
        <v>385</v>
      </c>
      <c r="C216" s="3" t="s">
        <v>18</v>
      </c>
      <c r="D216" s="2" t="s">
        <v>728</v>
      </c>
      <c r="E216" s="2" t="s">
        <v>728</v>
      </c>
      <c r="F216" s="3" t="s">
        <v>18</v>
      </c>
      <c r="G216" s="3" t="s">
        <v>429</v>
      </c>
      <c r="H216" s="27">
        <f>INDEX(SW_DE_Original!$A$3:$K$329,MATCH(SupplementaryWeight_Line3.9!$F216,SW_DE_Original!$K$3:$K$329,0),3)</f>
        <v>3.12</v>
      </c>
      <c r="I216" s="27">
        <f>INDEX(SW_DE_Original!$A$3:$K$329,MATCH(SupplementaryWeight_Line3.9!$F216,SW_DE_Original!$K$3:$K$329,0),4)</f>
        <v>0</v>
      </c>
      <c r="J216" s="27">
        <f>INDEX(SW_DE_Original!$A$3:$K$329,MATCH(SupplementaryWeight_Line3.9!$F216,SW_DE_Original!$K$3:$K$329,0),5)</f>
        <v>0</v>
      </c>
      <c r="K216" s="27">
        <f>INDEX(SW_DE_Original!$A$3:$K$329,MATCH(SupplementaryWeight_Line3.9!$F216,SW_DE_Original!$K$3:$K$329,0),6)</f>
        <v>0</v>
      </c>
      <c r="L216" s="27">
        <f>INDEX(SW_DE_Original!$A$3:$K$329,MATCH(SupplementaryWeight_Line3.9!$F216,SW_DE_Original!$K$3:$K$329,0),7)</f>
        <v>1.79</v>
      </c>
      <c r="M216" s="27">
        <f>INDEX(SW_DE_Original!$A$3:$K$329,MATCH(SupplementaryWeight_Line3.9!$F216,SW_DE_Original!$K$3:$K$329,0),8)</f>
        <v>0</v>
      </c>
      <c r="N216" s="27">
        <f>INDEX(SW_DE_Original!$A$3:$K$329,MATCH(SupplementaryWeight_Line3.9!$F216,SW_DE_Original!$K$3:$K$329,0),9)</f>
        <v>0</v>
      </c>
      <c r="O216" s="27">
        <f t="shared" si="6"/>
        <v>4.91</v>
      </c>
      <c r="P216" s="54">
        <f>INDEX(OperationalSharingDetail!$C$4:$Q$330,MATCH(SupplementaryWeight_Line3.9!C216,OperationalSharingDetail!$C$4:$C$330,0),15)</f>
        <v>21</v>
      </c>
      <c r="Q216" s="27">
        <f t="shared" si="7"/>
        <v>25.91</v>
      </c>
    </row>
    <row r="217" spans="1:17" ht="15" x14ac:dyDescent="0.25">
      <c r="A217" s="2">
        <v>2021</v>
      </c>
      <c r="B217" s="2" t="s">
        <v>390</v>
      </c>
      <c r="C217" s="3" t="s">
        <v>214</v>
      </c>
      <c r="D217" s="2" t="s">
        <v>728</v>
      </c>
      <c r="E217" s="2" t="s">
        <v>728</v>
      </c>
      <c r="F217" s="3" t="s">
        <v>214</v>
      </c>
      <c r="G217" s="3" t="s">
        <v>611</v>
      </c>
      <c r="H217" s="27">
        <f>INDEX(SW_DE_Original!$A$3:$K$329,MATCH(SupplementaryWeight_Line3.9!$F217,SW_DE_Original!$K$3:$K$329,0),3)</f>
        <v>4.8099999999999996</v>
      </c>
      <c r="I217" s="27">
        <f>INDEX(SW_DE_Original!$A$3:$K$329,MATCH(SupplementaryWeight_Line3.9!$F217,SW_DE_Original!$K$3:$K$329,0),4)</f>
        <v>0</v>
      </c>
      <c r="J217" s="27">
        <f>INDEX(SW_DE_Original!$A$3:$K$329,MATCH(SupplementaryWeight_Line3.9!$F217,SW_DE_Original!$K$3:$K$329,0),5)</f>
        <v>0</v>
      </c>
      <c r="K217" s="27">
        <f>INDEX(SW_DE_Original!$A$3:$K$329,MATCH(SupplementaryWeight_Line3.9!$F217,SW_DE_Original!$K$3:$K$329,0),6)</f>
        <v>0</v>
      </c>
      <c r="L217" s="27">
        <f>INDEX(SW_DE_Original!$A$3:$K$329,MATCH(SupplementaryWeight_Line3.9!$F217,SW_DE_Original!$K$3:$K$329,0),7)</f>
        <v>0</v>
      </c>
      <c r="M217" s="27">
        <f>INDEX(SW_DE_Original!$A$3:$K$329,MATCH(SupplementaryWeight_Line3.9!$F217,SW_DE_Original!$K$3:$K$329,0),8)</f>
        <v>0</v>
      </c>
      <c r="N217" s="27">
        <f>INDEX(SW_DE_Original!$A$3:$K$329,MATCH(SupplementaryWeight_Line3.9!$F217,SW_DE_Original!$K$3:$K$329,0),9)</f>
        <v>0</v>
      </c>
      <c r="O217" s="27">
        <f t="shared" si="6"/>
        <v>4.8099999999999996</v>
      </c>
      <c r="P217" s="54">
        <f>INDEX(OperationalSharingDetail!$C$4:$Q$330,MATCH(SupplementaryWeight_Line3.9!C217,OperationalSharingDetail!$C$4:$C$330,0),15)</f>
        <v>0</v>
      </c>
      <c r="Q217" s="27">
        <f t="shared" si="7"/>
        <v>4.8099999999999996</v>
      </c>
    </row>
    <row r="218" spans="1:17" ht="15" x14ac:dyDescent="0.25">
      <c r="A218" s="2">
        <v>2021</v>
      </c>
      <c r="B218" s="2" t="s">
        <v>382</v>
      </c>
      <c r="C218" s="3" t="s">
        <v>224</v>
      </c>
      <c r="D218" s="2" t="s">
        <v>728</v>
      </c>
      <c r="E218" s="2" t="s">
        <v>728</v>
      </c>
      <c r="F218" s="3" t="s">
        <v>224</v>
      </c>
      <c r="G218" s="3" t="s">
        <v>619</v>
      </c>
      <c r="H218" s="27">
        <f>INDEX(SW_DE_Original!$A$3:$K$329,MATCH(SupplementaryWeight_Line3.9!$F218,SW_DE_Original!$K$3:$K$329,0),3)</f>
        <v>2.19</v>
      </c>
      <c r="I218" s="27">
        <f>INDEX(SW_DE_Original!$A$3:$K$329,MATCH(SupplementaryWeight_Line3.9!$F218,SW_DE_Original!$K$3:$K$329,0),4)</f>
        <v>0.02</v>
      </c>
      <c r="J218" s="27">
        <f>INDEX(SW_DE_Original!$A$3:$K$329,MATCH(SupplementaryWeight_Line3.9!$F218,SW_DE_Original!$K$3:$K$329,0),5)</f>
        <v>0</v>
      </c>
      <c r="K218" s="27">
        <f>INDEX(SW_DE_Original!$A$3:$K$329,MATCH(SupplementaryWeight_Line3.9!$F218,SW_DE_Original!$K$3:$K$329,0),6)</f>
        <v>0</v>
      </c>
      <c r="L218" s="27">
        <f>INDEX(SW_DE_Original!$A$3:$K$329,MATCH(SupplementaryWeight_Line3.9!$F218,SW_DE_Original!$K$3:$K$329,0),7)</f>
        <v>0</v>
      </c>
      <c r="M218" s="27">
        <f>INDEX(SW_DE_Original!$A$3:$K$329,MATCH(SupplementaryWeight_Line3.9!$F218,SW_DE_Original!$K$3:$K$329,0),8)</f>
        <v>0</v>
      </c>
      <c r="N218" s="27">
        <f>INDEX(SW_DE_Original!$A$3:$K$329,MATCH(SupplementaryWeight_Line3.9!$F218,SW_DE_Original!$K$3:$K$329,0),9)</f>
        <v>0</v>
      </c>
      <c r="O218" s="27">
        <f t="shared" si="6"/>
        <v>2.21</v>
      </c>
      <c r="P218" s="54">
        <f>INDEX(OperationalSharingDetail!$C$4:$Q$330,MATCH(SupplementaryWeight_Line3.9!C218,OperationalSharingDetail!$C$4:$C$330,0),15)</f>
        <v>21</v>
      </c>
      <c r="Q218" s="27">
        <f t="shared" si="7"/>
        <v>23.21</v>
      </c>
    </row>
    <row r="219" spans="1:17" ht="15" x14ac:dyDescent="0.25">
      <c r="A219" s="2">
        <v>2021</v>
      </c>
      <c r="B219" s="2" t="s">
        <v>381</v>
      </c>
      <c r="C219" s="3" t="s">
        <v>225</v>
      </c>
      <c r="D219" s="2" t="s">
        <v>728</v>
      </c>
      <c r="E219" s="2" t="s">
        <v>728</v>
      </c>
      <c r="F219" s="3" t="s">
        <v>225</v>
      </c>
      <c r="G219" s="3" t="s">
        <v>620</v>
      </c>
      <c r="H219" s="27">
        <f>INDEX(SW_DE_Original!$A$3:$K$329,MATCH(SupplementaryWeight_Line3.9!$F219,SW_DE_Original!$K$3:$K$329,0),3)</f>
        <v>27.31</v>
      </c>
      <c r="I219" s="27">
        <f>INDEX(SW_DE_Original!$A$3:$K$329,MATCH(SupplementaryWeight_Line3.9!$F219,SW_DE_Original!$K$3:$K$329,0),4)</f>
        <v>0</v>
      </c>
      <c r="J219" s="27">
        <f>INDEX(SW_DE_Original!$A$3:$K$329,MATCH(SupplementaryWeight_Line3.9!$F219,SW_DE_Original!$K$3:$K$329,0),5)</f>
        <v>0</v>
      </c>
      <c r="K219" s="27">
        <f>INDEX(SW_DE_Original!$A$3:$K$329,MATCH(SupplementaryWeight_Line3.9!$F219,SW_DE_Original!$K$3:$K$329,0),6)</f>
        <v>0</v>
      </c>
      <c r="L219" s="27">
        <f>INDEX(SW_DE_Original!$A$3:$K$329,MATCH(SupplementaryWeight_Line3.9!$F219,SW_DE_Original!$K$3:$K$329,0),7)</f>
        <v>0</v>
      </c>
      <c r="M219" s="27">
        <f>INDEX(SW_DE_Original!$A$3:$K$329,MATCH(SupplementaryWeight_Line3.9!$F219,SW_DE_Original!$K$3:$K$329,0),8)</f>
        <v>0</v>
      </c>
      <c r="N219" s="27">
        <f>INDEX(SW_DE_Original!$A$3:$K$329,MATCH(SupplementaryWeight_Line3.9!$F219,SW_DE_Original!$K$3:$K$329,0),9)</f>
        <v>0</v>
      </c>
      <c r="O219" s="27">
        <f t="shared" si="6"/>
        <v>27.31</v>
      </c>
      <c r="P219" s="54">
        <f>INDEX(OperationalSharingDetail!$C$4:$Q$330,MATCH(SupplementaryWeight_Line3.9!C219,OperationalSharingDetail!$C$4:$C$330,0),15)</f>
        <v>10</v>
      </c>
      <c r="Q219" s="27">
        <f t="shared" si="7"/>
        <v>37.31</v>
      </c>
    </row>
    <row r="220" spans="1:17" ht="15" x14ac:dyDescent="0.25">
      <c r="A220" s="2">
        <v>2021</v>
      </c>
      <c r="B220" s="2" t="s">
        <v>384</v>
      </c>
      <c r="C220" s="3" t="s">
        <v>226</v>
      </c>
      <c r="D220" s="2" t="s">
        <v>25</v>
      </c>
      <c r="E220" s="2" t="s">
        <v>728</v>
      </c>
      <c r="F220" s="3" t="s">
        <v>226</v>
      </c>
      <c r="G220" s="3" t="s">
        <v>621</v>
      </c>
      <c r="H220" s="27">
        <f>INDEX(SW_DE_Original!$A$3:$K$329,MATCH(SupplementaryWeight_Line3.9!$F220,SW_DE_Original!$K$3:$K$329,0),3)</f>
        <v>4.67</v>
      </c>
      <c r="I220" s="27">
        <f>INDEX(SW_DE_Original!$A$3:$K$329,MATCH(SupplementaryWeight_Line3.9!$F220,SW_DE_Original!$K$3:$K$329,0),4)</f>
        <v>0</v>
      </c>
      <c r="J220" s="27">
        <f>INDEX(SW_DE_Original!$A$3:$K$329,MATCH(SupplementaryWeight_Line3.9!$F220,SW_DE_Original!$K$3:$K$329,0),5)</f>
        <v>0</v>
      </c>
      <c r="K220" s="27">
        <f>INDEX(SW_DE_Original!$A$3:$K$329,MATCH(SupplementaryWeight_Line3.9!$F220,SW_DE_Original!$K$3:$K$329,0),6)</f>
        <v>0</v>
      </c>
      <c r="L220" s="27">
        <f>INDEX(SW_DE_Original!$A$3:$K$329,MATCH(SupplementaryWeight_Line3.9!$F220,SW_DE_Original!$K$3:$K$329,0),7)</f>
        <v>0</v>
      </c>
      <c r="M220" s="27">
        <f>INDEX(SW_DE_Original!$A$3:$K$329,MATCH(SupplementaryWeight_Line3.9!$F220,SW_DE_Original!$K$3:$K$329,0),8)</f>
        <v>0</v>
      </c>
      <c r="N220" s="27">
        <f>INDEX(SW_DE_Original!$A$3:$K$329,MATCH(SupplementaryWeight_Line3.9!$F220,SW_DE_Original!$K$3:$K$329,0),9)</f>
        <v>0</v>
      </c>
      <c r="O220" s="27">
        <f t="shared" si="6"/>
        <v>4.67</v>
      </c>
      <c r="P220" s="54">
        <f>INDEX(OperationalSharingDetail!$C$4:$Q$330,MATCH(SupplementaryWeight_Line3.9!C220,OperationalSharingDetail!$C$4:$C$330,0),15)</f>
        <v>0</v>
      </c>
      <c r="Q220" s="27">
        <f t="shared" si="7"/>
        <v>4.67</v>
      </c>
    </row>
    <row r="221" spans="1:17" ht="15" x14ac:dyDescent="0.25">
      <c r="A221" s="2">
        <v>2021</v>
      </c>
      <c r="B221" s="2" t="s">
        <v>389</v>
      </c>
      <c r="C221" s="3" t="s">
        <v>227</v>
      </c>
      <c r="D221" s="2" t="s">
        <v>728</v>
      </c>
      <c r="E221" s="2" t="s">
        <v>728</v>
      </c>
      <c r="F221" s="3" t="s">
        <v>227</v>
      </c>
      <c r="G221" s="3" t="s">
        <v>622</v>
      </c>
      <c r="H221" s="27">
        <f>INDEX(SW_DE_Original!$A$3:$K$329,MATCH(SupplementaryWeight_Line3.9!$F221,SW_DE_Original!$K$3:$K$329,0),3)</f>
        <v>3.82</v>
      </c>
      <c r="I221" s="27">
        <f>INDEX(SW_DE_Original!$A$3:$K$329,MATCH(SupplementaryWeight_Line3.9!$F221,SW_DE_Original!$K$3:$K$329,0),4)</f>
        <v>0.01</v>
      </c>
      <c r="J221" s="27">
        <f>INDEX(SW_DE_Original!$A$3:$K$329,MATCH(SupplementaryWeight_Line3.9!$F221,SW_DE_Original!$K$3:$K$329,0),5)</f>
        <v>0</v>
      </c>
      <c r="K221" s="27">
        <f>INDEX(SW_DE_Original!$A$3:$K$329,MATCH(SupplementaryWeight_Line3.9!$F221,SW_DE_Original!$K$3:$K$329,0),6)</f>
        <v>0</v>
      </c>
      <c r="L221" s="27">
        <f>INDEX(SW_DE_Original!$A$3:$K$329,MATCH(SupplementaryWeight_Line3.9!$F221,SW_DE_Original!$K$3:$K$329,0),7)</f>
        <v>0</v>
      </c>
      <c r="M221" s="27">
        <f>INDEX(SW_DE_Original!$A$3:$K$329,MATCH(SupplementaryWeight_Line3.9!$F221,SW_DE_Original!$K$3:$K$329,0),8)</f>
        <v>0</v>
      </c>
      <c r="N221" s="27">
        <f>INDEX(SW_DE_Original!$A$3:$K$329,MATCH(SupplementaryWeight_Line3.9!$F221,SW_DE_Original!$K$3:$K$329,0),9)</f>
        <v>0</v>
      </c>
      <c r="O221" s="27">
        <f t="shared" si="6"/>
        <v>3.8299999999999996</v>
      </c>
      <c r="P221" s="54">
        <f>INDEX(OperationalSharingDetail!$C$4:$Q$330,MATCH(SupplementaryWeight_Line3.9!C221,OperationalSharingDetail!$C$4:$C$330,0),15)</f>
        <v>10</v>
      </c>
      <c r="Q221" s="27">
        <f t="shared" si="7"/>
        <v>13.83</v>
      </c>
    </row>
    <row r="222" spans="1:17" ht="15" x14ac:dyDescent="0.25">
      <c r="A222" s="2">
        <v>2021</v>
      </c>
      <c r="B222" s="2" t="s">
        <v>381</v>
      </c>
      <c r="C222" s="3" t="s">
        <v>228</v>
      </c>
      <c r="D222" s="2" t="s">
        <v>728</v>
      </c>
      <c r="E222" s="2" t="s">
        <v>728</v>
      </c>
      <c r="F222" s="3" t="s">
        <v>228</v>
      </c>
      <c r="G222" s="3" t="s">
        <v>623</v>
      </c>
      <c r="H222" s="27">
        <f>INDEX(SW_DE_Original!$A$3:$K$329,MATCH(SupplementaryWeight_Line3.9!$F222,SW_DE_Original!$K$3:$K$329,0),3)</f>
        <v>3.09</v>
      </c>
      <c r="I222" s="27">
        <f>INDEX(SW_DE_Original!$A$3:$K$329,MATCH(SupplementaryWeight_Line3.9!$F222,SW_DE_Original!$K$3:$K$329,0),4)</f>
        <v>0</v>
      </c>
      <c r="J222" s="27">
        <f>INDEX(SW_DE_Original!$A$3:$K$329,MATCH(SupplementaryWeight_Line3.9!$F222,SW_DE_Original!$K$3:$K$329,0),5)</f>
        <v>0</v>
      </c>
      <c r="K222" s="27">
        <f>INDEX(SW_DE_Original!$A$3:$K$329,MATCH(SupplementaryWeight_Line3.9!$F222,SW_DE_Original!$K$3:$K$329,0),6)</f>
        <v>0</v>
      </c>
      <c r="L222" s="27">
        <f>INDEX(SW_DE_Original!$A$3:$K$329,MATCH(SupplementaryWeight_Line3.9!$F222,SW_DE_Original!$K$3:$K$329,0),7)</f>
        <v>0</v>
      </c>
      <c r="M222" s="27">
        <f>INDEX(SW_DE_Original!$A$3:$K$329,MATCH(SupplementaryWeight_Line3.9!$F222,SW_DE_Original!$K$3:$K$329,0),8)</f>
        <v>0</v>
      </c>
      <c r="N222" s="27">
        <f>INDEX(SW_DE_Original!$A$3:$K$329,MATCH(SupplementaryWeight_Line3.9!$F222,SW_DE_Original!$K$3:$K$329,0),9)</f>
        <v>0</v>
      </c>
      <c r="O222" s="27">
        <f t="shared" si="6"/>
        <v>3.09</v>
      </c>
      <c r="P222" s="54">
        <f>INDEX(OperationalSharingDetail!$C$4:$Q$330,MATCH(SupplementaryWeight_Line3.9!C222,OperationalSharingDetail!$C$4:$C$330,0),15)</f>
        <v>8</v>
      </c>
      <c r="Q222" s="27">
        <f t="shared" si="7"/>
        <v>11.09</v>
      </c>
    </row>
    <row r="223" spans="1:17" ht="15" x14ac:dyDescent="0.25">
      <c r="A223" s="2">
        <v>2021</v>
      </c>
      <c r="B223" s="2" t="s">
        <v>385</v>
      </c>
      <c r="C223" s="3" t="s">
        <v>229</v>
      </c>
      <c r="D223" s="2" t="s">
        <v>728</v>
      </c>
      <c r="E223" s="2" t="s">
        <v>728</v>
      </c>
      <c r="F223" s="3" t="s">
        <v>229</v>
      </c>
      <c r="G223" s="3" t="s">
        <v>624</v>
      </c>
      <c r="H223" s="27">
        <f>INDEX(SW_DE_Original!$A$3:$K$329,MATCH(SupplementaryWeight_Line3.9!$F223,SW_DE_Original!$K$3:$K$329,0),3)</f>
        <v>5.53</v>
      </c>
      <c r="I223" s="27">
        <f>INDEX(SW_DE_Original!$A$3:$K$329,MATCH(SupplementaryWeight_Line3.9!$F223,SW_DE_Original!$K$3:$K$329,0),4)</f>
        <v>0</v>
      </c>
      <c r="J223" s="27">
        <f>INDEX(SW_DE_Original!$A$3:$K$329,MATCH(SupplementaryWeight_Line3.9!$F223,SW_DE_Original!$K$3:$K$329,0),5)</f>
        <v>0</v>
      </c>
      <c r="K223" s="27">
        <f>INDEX(SW_DE_Original!$A$3:$K$329,MATCH(SupplementaryWeight_Line3.9!$F223,SW_DE_Original!$K$3:$K$329,0),6)</f>
        <v>0</v>
      </c>
      <c r="L223" s="27">
        <f>INDEX(SW_DE_Original!$A$3:$K$329,MATCH(SupplementaryWeight_Line3.9!$F223,SW_DE_Original!$K$3:$K$329,0),7)</f>
        <v>0</v>
      </c>
      <c r="M223" s="27">
        <f>INDEX(SW_DE_Original!$A$3:$K$329,MATCH(SupplementaryWeight_Line3.9!$F223,SW_DE_Original!$K$3:$K$329,0),8)</f>
        <v>0</v>
      </c>
      <c r="N223" s="27">
        <f>INDEX(SW_DE_Original!$A$3:$K$329,MATCH(SupplementaryWeight_Line3.9!$F223,SW_DE_Original!$K$3:$K$329,0),9)</f>
        <v>0</v>
      </c>
      <c r="O223" s="27">
        <f t="shared" si="6"/>
        <v>5.53</v>
      </c>
      <c r="P223" s="54">
        <f>INDEX(OperationalSharingDetail!$C$4:$Q$330,MATCH(SupplementaryWeight_Line3.9!C223,OperationalSharingDetail!$C$4:$C$330,0),15)</f>
        <v>0</v>
      </c>
      <c r="Q223" s="27">
        <f t="shared" si="7"/>
        <v>5.53</v>
      </c>
    </row>
    <row r="224" spans="1:17" ht="15" x14ac:dyDescent="0.25">
      <c r="A224" s="2">
        <v>2021</v>
      </c>
      <c r="B224" s="2" t="s">
        <v>387</v>
      </c>
      <c r="C224" s="3" t="s">
        <v>230</v>
      </c>
      <c r="D224" s="2" t="s">
        <v>728</v>
      </c>
      <c r="E224" s="2" t="s">
        <v>728</v>
      </c>
      <c r="F224" s="3" t="s">
        <v>230</v>
      </c>
      <c r="G224" s="3" t="s">
        <v>751</v>
      </c>
      <c r="H224" s="27">
        <f>INDEX(SW_DE_Original!$A$3:$K$329,MATCH(SupplementaryWeight_Line3.9!$F224,SW_DE_Original!$K$3:$K$329,0),3)</f>
        <v>1.44</v>
      </c>
      <c r="I224" s="27">
        <f>INDEX(SW_DE_Original!$A$3:$K$329,MATCH(SupplementaryWeight_Line3.9!$F224,SW_DE_Original!$K$3:$K$329,0),4)</f>
        <v>0</v>
      </c>
      <c r="J224" s="27">
        <f>INDEX(SW_DE_Original!$A$3:$K$329,MATCH(SupplementaryWeight_Line3.9!$F224,SW_DE_Original!$K$3:$K$329,0),5)</f>
        <v>0</v>
      </c>
      <c r="K224" s="27">
        <f>INDEX(SW_DE_Original!$A$3:$K$329,MATCH(SupplementaryWeight_Line3.9!$F224,SW_DE_Original!$K$3:$K$329,0),6)</f>
        <v>0</v>
      </c>
      <c r="L224" s="27">
        <f>INDEX(SW_DE_Original!$A$3:$K$329,MATCH(SupplementaryWeight_Line3.9!$F224,SW_DE_Original!$K$3:$K$329,0),7)</f>
        <v>0</v>
      </c>
      <c r="M224" s="27">
        <f>INDEX(SW_DE_Original!$A$3:$K$329,MATCH(SupplementaryWeight_Line3.9!$F224,SW_DE_Original!$K$3:$K$329,0),8)</f>
        <v>0</v>
      </c>
      <c r="N224" s="27">
        <f>INDEX(SW_DE_Original!$A$3:$K$329,MATCH(SupplementaryWeight_Line3.9!$F224,SW_DE_Original!$K$3:$K$329,0),9)</f>
        <v>0</v>
      </c>
      <c r="O224" s="27">
        <f t="shared" si="6"/>
        <v>1.44</v>
      </c>
      <c r="P224" s="54">
        <f>INDEX(OperationalSharingDetail!$C$4:$Q$330,MATCH(SupplementaryWeight_Line3.9!C224,OperationalSharingDetail!$C$4:$C$330,0),15)</f>
        <v>21</v>
      </c>
      <c r="Q224" s="27">
        <f t="shared" si="7"/>
        <v>22.44</v>
      </c>
    </row>
    <row r="225" spans="1:17" ht="15" x14ac:dyDescent="0.25">
      <c r="A225" s="2">
        <v>2021</v>
      </c>
      <c r="B225" s="2" t="s">
        <v>383</v>
      </c>
      <c r="C225" s="3" t="s">
        <v>231</v>
      </c>
      <c r="D225" s="2" t="s">
        <v>728</v>
      </c>
      <c r="E225" s="2" t="s">
        <v>728</v>
      </c>
      <c r="F225" s="3" t="s">
        <v>231</v>
      </c>
      <c r="G225" s="3" t="s">
        <v>626</v>
      </c>
      <c r="H225" s="27">
        <f>INDEX(SW_DE_Original!$A$3:$K$329,MATCH(SupplementaryWeight_Line3.9!$F225,SW_DE_Original!$K$3:$K$329,0),3)</f>
        <v>1.21</v>
      </c>
      <c r="I225" s="27">
        <f>INDEX(SW_DE_Original!$A$3:$K$329,MATCH(SupplementaryWeight_Line3.9!$F225,SW_DE_Original!$K$3:$K$329,0),4)</f>
        <v>0</v>
      </c>
      <c r="J225" s="27">
        <f>INDEX(SW_DE_Original!$A$3:$K$329,MATCH(SupplementaryWeight_Line3.9!$F225,SW_DE_Original!$K$3:$K$329,0),5)</f>
        <v>0</v>
      </c>
      <c r="K225" s="27">
        <f>INDEX(SW_DE_Original!$A$3:$K$329,MATCH(SupplementaryWeight_Line3.9!$F225,SW_DE_Original!$K$3:$K$329,0),6)</f>
        <v>3.08</v>
      </c>
      <c r="L225" s="27">
        <f>INDEX(SW_DE_Original!$A$3:$K$329,MATCH(SupplementaryWeight_Line3.9!$F225,SW_DE_Original!$K$3:$K$329,0),7)</f>
        <v>0</v>
      </c>
      <c r="M225" s="27">
        <f>INDEX(SW_DE_Original!$A$3:$K$329,MATCH(SupplementaryWeight_Line3.9!$F225,SW_DE_Original!$K$3:$K$329,0),8)</f>
        <v>0</v>
      </c>
      <c r="N225" s="27">
        <f>INDEX(SW_DE_Original!$A$3:$K$329,MATCH(SupplementaryWeight_Line3.9!$F225,SW_DE_Original!$K$3:$K$329,0),9)</f>
        <v>0</v>
      </c>
      <c r="O225" s="27">
        <f t="shared" si="6"/>
        <v>4.29</v>
      </c>
      <c r="P225" s="54">
        <f>INDEX(OperationalSharingDetail!$C$4:$Q$330,MATCH(SupplementaryWeight_Line3.9!C225,OperationalSharingDetail!$C$4:$C$330,0),15)</f>
        <v>21</v>
      </c>
      <c r="Q225" s="27">
        <f t="shared" si="7"/>
        <v>25.29</v>
      </c>
    </row>
    <row r="226" spans="1:17" ht="15" x14ac:dyDescent="0.25">
      <c r="A226" s="2">
        <v>2021</v>
      </c>
      <c r="B226" s="2" t="s">
        <v>382</v>
      </c>
      <c r="C226" s="3" t="s">
        <v>232</v>
      </c>
      <c r="D226" s="2" t="s">
        <v>728</v>
      </c>
      <c r="E226" s="2" t="s">
        <v>728</v>
      </c>
      <c r="F226" s="3" t="s">
        <v>232</v>
      </c>
      <c r="G226" s="3" t="s">
        <v>627</v>
      </c>
      <c r="H226" s="27">
        <f>INDEX(SW_DE_Original!$A$3:$K$329,MATCH(SupplementaryWeight_Line3.9!$F226,SW_DE_Original!$K$3:$K$329,0),3)</f>
        <v>2.12</v>
      </c>
      <c r="I226" s="27">
        <f>INDEX(SW_DE_Original!$A$3:$K$329,MATCH(SupplementaryWeight_Line3.9!$F226,SW_DE_Original!$K$3:$K$329,0),4)</f>
        <v>0</v>
      </c>
      <c r="J226" s="27">
        <f>INDEX(SW_DE_Original!$A$3:$K$329,MATCH(SupplementaryWeight_Line3.9!$F226,SW_DE_Original!$K$3:$K$329,0),5)</f>
        <v>0</v>
      </c>
      <c r="K226" s="27">
        <f>INDEX(SW_DE_Original!$A$3:$K$329,MATCH(SupplementaryWeight_Line3.9!$F226,SW_DE_Original!$K$3:$K$329,0),6)</f>
        <v>0</v>
      </c>
      <c r="L226" s="27">
        <f>INDEX(SW_DE_Original!$A$3:$K$329,MATCH(SupplementaryWeight_Line3.9!$F226,SW_DE_Original!$K$3:$K$329,0),7)</f>
        <v>0</v>
      </c>
      <c r="M226" s="27">
        <f>INDEX(SW_DE_Original!$A$3:$K$329,MATCH(SupplementaryWeight_Line3.9!$F226,SW_DE_Original!$K$3:$K$329,0),8)</f>
        <v>0</v>
      </c>
      <c r="N226" s="27">
        <f>INDEX(SW_DE_Original!$A$3:$K$329,MATCH(SupplementaryWeight_Line3.9!$F226,SW_DE_Original!$K$3:$K$329,0),9)</f>
        <v>0</v>
      </c>
      <c r="O226" s="27">
        <f t="shared" si="6"/>
        <v>2.12</v>
      </c>
      <c r="P226" s="54">
        <f>INDEX(OperationalSharingDetail!$C$4:$Q$330,MATCH(SupplementaryWeight_Line3.9!C226,OperationalSharingDetail!$C$4:$C$330,0),15)</f>
        <v>21</v>
      </c>
      <c r="Q226" s="27">
        <f t="shared" si="7"/>
        <v>23.12</v>
      </c>
    </row>
    <row r="227" spans="1:17" ht="15" x14ac:dyDescent="0.25">
      <c r="A227" s="2">
        <v>2021</v>
      </c>
      <c r="B227" s="2" t="s">
        <v>386</v>
      </c>
      <c r="C227" s="3" t="s">
        <v>233</v>
      </c>
      <c r="D227" s="2" t="s">
        <v>728</v>
      </c>
      <c r="E227" s="2" t="s">
        <v>728</v>
      </c>
      <c r="F227" s="3" t="s">
        <v>233</v>
      </c>
      <c r="G227" s="3" t="s">
        <v>628</v>
      </c>
      <c r="H227" s="27">
        <f>INDEX(SW_DE_Original!$A$3:$K$329,MATCH(SupplementaryWeight_Line3.9!$F227,SW_DE_Original!$K$3:$K$329,0),3)</f>
        <v>23.59</v>
      </c>
      <c r="I227" s="27">
        <f>INDEX(SW_DE_Original!$A$3:$K$329,MATCH(SupplementaryWeight_Line3.9!$F227,SW_DE_Original!$K$3:$K$329,0),4)</f>
        <v>0</v>
      </c>
      <c r="J227" s="27">
        <f>INDEX(SW_DE_Original!$A$3:$K$329,MATCH(SupplementaryWeight_Line3.9!$F227,SW_DE_Original!$K$3:$K$329,0),5)</f>
        <v>0</v>
      </c>
      <c r="K227" s="27">
        <f>INDEX(SW_DE_Original!$A$3:$K$329,MATCH(SupplementaryWeight_Line3.9!$F227,SW_DE_Original!$K$3:$K$329,0),6)</f>
        <v>0</v>
      </c>
      <c r="L227" s="27">
        <f>INDEX(SW_DE_Original!$A$3:$K$329,MATCH(SupplementaryWeight_Line3.9!$F227,SW_DE_Original!$K$3:$K$329,0),7)</f>
        <v>0</v>
      </c>
      <c r="M227" s="27">
        <f>INDEX(SW_DE_Original!$A$3:$K$329,MATCH(SupplementaryWeight_Line3.9!$F227,SW_DE_Original!$K$3:$K$329,0),8)</f>
        <v>0</v>
      </c>
      <c r="N227" s="27">
        <f>INDEX(SW_DE_Original!$A$3:$K$329,MATCH(SupplementaryWeight_Line3.9!$F227,SW_DE_Original!$K$3:$K$329,0),9)</f>
        <v>0</v>
      </c>
      <c r="O227" s="27">
        <f t="shared" si="6"/>
        <v>23.59</v>
      </c>
      <c r="P227" s="54">
        <f>INDEX(OperationalSharingDetail!$C$4:$Q$330,MATCH(SupplementaryWeight_Line3.9!C227,OperationalSharingDetail!$C$4:$C$330,0),15)</f>
        <v>15</v>
      </c>
      <c r="Q227" s="27">
        <f t="shared" si="7"/>
        <v>38.590000000000003</v>
      </c>
    </row>
    <row r="228" spans="1:17" ht="15" x14ac:dyDescent="0.25">
      <c r="A228" s="2">
        <v>2021</v>
      </c>
      <c r="B228" s="2" t="s">
        <v>386</v>
      </c>
      <c r="C228" s="3" t="s">
        <v>234</v>
      </c>
      <c r="D228" s="2" t="s">
        <v>728</v>
      </c>
      <c r="E228" s="2" t="s">
        <v>728</v>
      </c>
      <c r="F228" s="3" t="s">
        <v>234</v>
      </c>
      <c r="G228" s="3" t="s">
        <v>629</v>
      </c>
      <c r="H228" s="27">
        <f>INDEX(SW_DE_Original!$A$3:$K$329,MATCH(SupplementaryWeight_Line3.9!$F228,SW_DE_Original!$K$3:$K$329,0),3)</f>
        <v>61.67</v>
      </c>
      <c r="I228" s="27">
        <f>INDEX(SW_DE_Original!$A$3:$K$329,MATCH(SupplementaryWeight_Line3.9!$F228,SW_DE_Original!$K$3:$K$329,0),4)</f>
        <v>0</v>
      </c>
      <c r="J228" s="27">
        <f>INDEX(SW_DE_Original!$A$3:$K$329,MATCH(SupplementaryWeight_Line3.9!$F228,SW_DE_Original!$K$3:$K$329,0),5)</f>
        <v>0</v>
      </c>
      <c r="K228" s="27">
        <f>INDEX(SW_DE_Original!$A$3:$K$329,MATCH(SupplementaryWeight_Line3.9!$F228,SW_DE_Original!$K$3:$K$329,0),6)</f>
        <v>0</v>
      </c>
      <c r="L228" s="27">
        <f>INDEX(SW_DE_Original!$A$3:$K$329,MATCH(SupplementaryWeight_Line3.9!$F228,SW_DE_Original!$K$3:$K$329,0),7)</f>
        <v>0</v>
      </c>
      <c r="M228" s="27">
        <f>INDEX(SW_DE_Original!$A$3:$K$329,MATCH(SupplementaryWeight_Line3.9!$F228,SW_DE_Original!$K$3:$K$329,0),8)</f>
        <v>0</v>
      </c>
      <c r="N228" s="27">
        <f>INDEX(SW_DE_Original!$A$3:$K$329,MATCH(SupplementaryWeight_Line3.9!$F228,SW_DE_Original!$K$3:$K$329,0),9)</f>
        <v>0</v>
      </c>
      <c r="O228" s="27">
        <f t="shared" si="6"/>
        <v>61.67</v>
      </c>
      <c r="P228" s="54">
        <f>INDEX(OperationalSharingDetail!$C$4:$Q$330,MATCH(SupplementaryWeight_Line3.9!C228,OperationalSharingDetail!$C$4:$C$330,0),15)</f>
        <v>0</v>
      </c>
      <c r="Q228" s="27">
        <f t="shared" si="7"/>
        <v>61.67</v>
      </c>
    </row>
    <row r="229" spans="1:17" ht="15" x14ac:dyDescent="0.25">
      <c r="A229" s="2">
        <v>2021</v>
      </c>
      <c r="B229" s="2" t="s">
        <v>381</v>
      </c>
      <c r="C229" s="3" t="s">
        <v>235</v>
      </c>
      <c r="D229" s="2" t="s">
        <v>728</v>
      </c>
      <c r="E229" s="2" t="s">
        <v>728</v>
      </c>
      <c r="F229" s="3" t="s">
        <v>235</v>
      </c>
      <c r="G229" s="3" t="s">
        <v>630</v>
      </c>
      <c r="H229" s="27">
        <f>INDEX(SW_DE_Original!$A$3:$K$329,MATCH(SupplementaryWeight_Line3.9!$F229,SW_DE_Original!$K$3:$K$329,0),3)</f>
        <v>7.31</v>
      </c>
      <c r="I229" s="27">
        <f>INDEX(SW_DE_Original!$A$3:$K$329,MATCH(SupplementaryWeight_Line3.9!$F229,SW_DE_Original!$K$3:$K$329,0),4)</f>
        <v>0</v>
      </c>
      <c r="J229" s="27">
        <f>INDEX(SW_DE_Original!$A$3:$K$329,MATCH(SupplementaryWeight_Line3.9!$F229,SW_DE_Original!$K$3:$K$329,0),5)</f>
        <v>0</v>
      </c>
      <c r="K229" s="27">
        <f>INDEX(SW_DE_Original!$A$3:$K$329,MATCH(SupplementaryWeight_Line3.9!$F229,SW_DE_Original!$K$3:$K$329,0),6)</f>
        <v>0</v>
      </c>
      <c r="L229" s="27">
        <f>INDEX(SW_DE_Original!$A$3:$K$329,MATCH(SupplementaryWeight_Line3.9!$F229,SW_DE_Original!$K$3:$K$329,0),7)</f>
        <v>0</v>
      </c>
      <c r="M229" s="27">
        <f>INDEX(SW_DE_Original!$A$3:$K$329,MATCH(SupplementaryWeight_Line3.9!$F229,SW_DE_Original!$K$3:$K$329,0),8)</f>
        <v>0</v>
      </c>
      <c r="N229" s="27">
        <f>INDEX(SW_DE_Original!$A$3:$K$329,MATCH(SupplementaryWeight_Line3.9!$F229,SW_DE_Original!$K$3:$K$329,0),9)</f>
        <v>0</v>
      </c>
      <c r="O229" s="27">
        <f t="shared" si="6"/>
        <v>7.31</v>
      </c>
      <c r="P229" s="54">
        <f>INDEX(OperationalSharingDetail!$C$4:$Q$330,MATCH(SupplementaryWeight_Line3.9!C229,OperationalSharingDetail!$C$4:$C$330,0),15)</f>
        <v>5</v>
      </c>
      <c r="Q229" s="27">
        <f t="shared" si="7"/>
        <v>12.309999999999999</v>
      </c>
    </row>
    <row r="230" spans="1:17" ht="15" x14ac:dyDescent="0.25">
      <c r="A230" s="2">
        <v>2021</v>
      </c>
      <c r="B230" s="2" t="s">
        <v>385</v>
      </c>
      <c r="C230" s="3" t="s">
        <v>236</v>
      </c>
      <c r="D230" s="2" t="s">
        <v>728</v>
      </c>
      <c r="E230" s="2" t="s">
        <v>728</v>
      </c>
      <c r="F230" s="3" t="s">
        <v>236</v>
      </c>
      <c r="G230" s="3" t="s">
        <v>631</v>
      </c>
      <c r="H230" s="27">
        <f>INDEX(SW_DE_Original!$A$3:$K$329,MATCH(SupplementaryWeight_Line3.9!$F230,SW_DE_Original!$K$3:$K$329,0),3)</f>
        <v>2.4700000000000002</v>
      </c>
      <c r="I230" s="27">
        <f>INDEX(SW_DE_Original!$A$3:$K$329,MATCH(SupplementaryWeight_Line3.9!$F230,SW_DE_Original!$K$3:$K$329,0),4)</f>
        <v>0</v>
      </c>
      <c r="J230" s="27">
        <f>INDEX(SW_DE_Original!$A$3:$K$329,MATCH(SupplementaryWeight_Line3.9!$F230,SW_DE_Original!$K$3:$K$329,0),5)</f>
        <v>0</v>
      </c>
      <c r="K230" s="27">
        <f>INDEX(SW_DE_Original!$A$3:$K$329,MATCH(SupplementaryWeight_Line3.9!$F230,SW_DE_Original!$K$3:$K$329,0),6)</f>
        <v>3.76</v>
      </c>
      <c r="L230" s="27">
        <f>INDEX(SW_DE_Original!$A$3:$K$329,MATCH(SupplementaryWeight_Line3.9!$F230,SW_DE_Original!$K$3:$K$329,0),7)</f>
        <v>2.2400000000000002</v>
      </c>
      <c r="M230" s="27">
        <f>INDEX(SW_DE_Original!$A$3:$K$329,MATCH(SupplementaryWeight_Line3.9!$F230,SW_DE_Original!$K$3:$K$329,0),8)</f>
        <v>0</v>
      </c>
      <c r="N230" s="27">
        <f>INDEX(SW_DE_Original!$A$3:$K$329,MATCH(SupplementaryWeight_Line3.9!$F230,SW_DE_Original!$K$3:$K$329,0),9)</f>
        <v>0</v>
      </c>
      <c r="O230" s="27">
        <f t="shared" si="6"/>
        <v>8.4700000000000006</v>
      </c>
      <c r="P230" s="54">
        <f>INDEX(OperationalSharingDetail!$C$4:$Q$330,MATCH(SupplementaryWeight_Line3.9!C230,OperationalSharingDetail!$C$4:$C$330,0),15)</f>
        <v>21</v>
      </c>
      <c r="Q230" s="27">
        <f t="shared" si="7"/>
        <v>29.47</v>
      </c>
    </row>
    <row r="231" spans="1:17" ht="15" x14ac:dyDescent="0.25">
      <c r="A231" s="2">
        <v>2021</v>
      </c>
      <c r="B231" s="2" t="s">
        <v>381</v>
      </c>
      <c r="C231" s="3" t="s">
        <v>364</v>
      </c>
      <c r="D231" s="2" t="s">
        <v>728</v>
      </c>
      <c r="E231" s="2" t="s">
        <v>728</v>
      </c>
      <c r="F231" s="3" t="s">
        <v>399</v>
      </c>
      <c r="G231" s="3" t="s">
        <v>237</v>
      </c>
      <c r="H231" s="27">
        <f>INDEX(SW_DE_Original!$A$3:$K$329,MATCH(SupplementaryWeight_Line3.9!$F231,SW_DE_Original!$K$3:$K$329,0),3)</f>
        <v>7.07</v>
      </c>
      <c r="I231" s="27">
        <f>INDEX(SW_DE_Original!$A$3:$K$329,MATCH(SupplementaryWeight_Line3.9!$F231,SW_DE_Original!$K$3:$K$329,0),4)</f>
        <v>0</v>
      </c>
      <c r="J231" s="27">
        <f>INDEX(SW_DE_Original!$A$3:$K$329,MATCH(SupplementaryWeight_Line3.9!$F231,SW_DE_Original!$K$3:$K$329,0),5)</f>
        <v>0</v>
      </c>
      <c r="K231" s="27">
        <f>INDEX(SW_DE_Original!$A$3:$K$329,MATCH(SupplementaryWeight_Line3.9!$F231,SW_DE_Original!$K$3:$K$329,0),6)</f>
        <v>0</v>
      </c>
      <c r="L231" s="27">
        <f>INDEX(SW_DE_Original!$A$3:$K$329,MATCH(SupplementaryWeight_Line3.9!$F231,SW_DE_Original!$K$3:$K$329,0),7)</f>
        <v>0</v>
      </c>
      <c r="M231" s="27">
        <f>INDEX(SW_DE_Original!$A$3:$K$329,MATCH(SupplementaryWeight_Line3.9!$F231,SW_DE_Original!$K$3:$K$329,0),8)</f>
        <v>0</v>
      </c>
      <c r="N231" s="27">
        <f>INDEX(SW_DE_Original!$A$3:$K$329,MATCH(SupplementaryWeight_Line3.9!$F231,SW_DE_Original!$K$3:$K$329,0),9)</f>
        <v>0</v>
      </c>
      <c r="O231" s="27">
        <f t="shared" si="6"/>
        <v>7.07</v>
      </c>
      <c r="P231" s="54">
        <f>INDEX(OperationalSharingDetail!$C$4:$Q$330,MATCH(SupplementaryWeight_Line3.9!C231,OperationalSharingDetail!$C$4:$C$330,0),15)</f>
        <v>0</v>
      </c>
      <c r="Q231" s="27">
        <f t="shared" si="7"/>
        <v>7.07</v>
      </c>
    </row>
    <row r="232" spans="1:17" ht="15" x14ac:dyDescent="0.25">
      <c r="A232" s="2">
        <v>2021</v>
      </c>
      <c r="B232" s="2" t="s">
        <v>386</v>
      </c>
      <c r="C232" s="3" t="s">
        <v>238</v>
      </c>
      <c r="D232" s="2" t="s">
        <v>728</v>
      </c>
      <c r="E232" s="2" t="s">
        <v>728</v>
      </c>
      <c r="F232" s="3" t="s">
        <v>238</v>
      </c>
      <c r="G232" s="3" t="s">
        <v>632</v>
      </c>
      <c r="H232" s="27">
        <f>INDEX(SW_DE_Original!$A$3:$K$329,MATCH(SupplementaryWeight_Line3.9!$F232,SW_DE_Original!$K$3:$K$329,0),3)</f>
        <v>11.8</v>
      </c>
      <c r="I232" s="27">
        <f>INDEX(SW_DE_Original!$A$3:$K$329,MATCH(SupplementaryWeight_Line3.9!$F232,SW_DE_Original!$K$3:$K$329,0),4)</f>
        <v>0</v>
      </c>
      <c r="J232" s="27">
        <f>INDEX(SW_DE_Original!$A$3:$K$329,MATCH(SupplementaryWeight_Line3.9!$F232,SW_DE_Original!$K$3:$K$329,0),5)</f>
        <v>0</v>
      </c>
      <c r="K232" s="27">
        <f>INDEX(SW_DE_Original!$A$3:$K$329,MATCH(SupplementaryWeight_Line3.9!$F232,SW_DE_Original!$K$3:$K$329,0),6)</f>
        <v>0</v>
      </c>
      <c r="L232" s="27">
        <f>INDEX(SW_DE_Original!$A$3:$K$329,MATCH(SupplementaryWeight_Line3.9!$F232,SW_DE_Original!$K$3:$K$329,0),7)</f>
        <v>0</v>
      </c>
      <c r="M232" s="27">
        <f>INDEX(SW_DE_Original!$A$3:$K$329,MATCH(SupplementaryWeight_Line3.9!$F232,SW_DE_Original!$K$3:$K$329,0),8)</f>
        <v>0</v>
      </c>
      <c r="N232" s="27">
        <f>INDEX(SW_DE_Original!$A$3:$K$329,MATCH(SupplementaryWeight_Line3.9!$F232,SW_DE_Original!$K$3:$K$329,0),9)</f>
        <v>0</v>
      </c>
      <c r="O232" s="27">
        <f t="shared" si="6"/>
        <v>11.8</v>
      </c>
      <c r="P232" s="54">
        <f>INDEX(OperationalSharingDetail!$C$4:$Q$330,MATCH(SupplementaryWeight_Line3.9!C232,OperationalSharingDetail!$C$4:$C$330,0),15)</f>
        <v>21</v>
      </c>
      <c r="Q232" s="27">
        <f t="shared" si="7"/>
        <v>32.799999999999997</v>
      </c>
    </row>
    <row r="233" spans="1:17" ht="15" x14ac:dyDescent="0.25">
      <c r="A233" s="2">
        <v>2021</v>
      </c>
      <c r="B233" s="2" t="s">
        <v>381</v>
      </c>
      <c r="C233" s="3" t="s">
        <v>239</v>
      </c>
      <c r="D233" s="2" t="s">
        <v>728</v>
      </c>
      <c r="E233" s="2" t="s">
        <v>728</v>
      </c>
      <c r="F233" s="3" t="s">
        <v>239</v>
      </c>
      <c r="G233" s="3" t="s">
        <v>633</v>
      </c>
      <c r="H233" s="27">
        <f>INDEX(SW_DE_Original!$A$3:$K$329,MATCH(SupplementaryWeight_Line3.9!$F233,SW_DE_Original!$K$3:$K$329,0),3)</f>
        <v>42</v>
      </c>
      <c r="I233" s="27">
        <f>INDEX(SW_DE_Original!$A$3:$K$329,MATCH(SupplementaryWeight_Line3.9!$F233,SW_DE_Original!$K$3:$K$329,0),4)</f>
        <v>0</v>
      </c>
      <c r="J233" s="27">
        <f>INDEX(SW_DE_Original!$A$3:$K$329,MATCH(SupplementaryWeight_Line3.9!$F233,SW_DE_Original!$K$3:$K$329,0),5)</f>
        <v>0</v>
      </c>
      <c r="K233" s="27">
        <f>INDEX(SW_DE_Original!$A$3:$K$329,MATCH(SupplementaryWeight_Line3.9!$F233,SW_DE_Original!$K$3:$K$329,0),6)</f>
        <v>0</v>
      </c>
      <c r="L233" s="27">
        <f>INDEX(SW_DE_Original!$A$3:$K$329,MATCH(SupplementaryWeight_Line3.9!$F233,SW_DE_Original!$K$3:$K$329,0),7)</f>
        <v>0</v>
      </c>
      <c r="M233" s="27">
        <f>INDEX(SW_DE_Original!$A$3:$K$329,MATCH(SupplementaryWeight_Line3.9!$F233,SW_DE_Original!$K$3:$K$329,0),8)</f>
        <v>0</v>
      </c>
      <c r="N233" s="27">
        <f>INDEX(SW_DE_Original!$A$3:$K$329,MATCH(SupplementaryWeight_Line3.9!$F233,SW_DE_Original!$K$3:$K$329,0),9)</f>
        <v>0</v>
      </c>
      <c r="O233" s="27">
        <f t="shared" si="6"/>
        <v>42</v>
      </c>
      <c r="P233" s="54">
        <f>INDEX(OperationalSharingDetail!$C$4:$Q$330,MATCH(SupplementaryWeight_Line3.9!C233,OperationalSharingDetail!$C$4:$C$330,0),15)</f>
        <v>20</v>
      </c>
      <c r="Q233" s="27">
        <f t="shared" si="7"/>
        <v>62</v>
      </c>
    </row>
    <row r="234" spans="1:17" ht="15" x14ac:dyDescent="0.25">
      <c r="A234" s="2">
        <v>2021</v>
      </c>
      <c r="B234" s="2" t="s">
        <v>381</v>
      </c>
      <c r="C234" s="3" t="s">
        <v>240</v>
      </c>
      <c r="D234" s="2" t="s">
        <v>728</v>
      </c>
      <c r="E234" s="2" t="s">
        <v>728</v>
      </c>
      <c r="F234" s="3" t="s">
        <v>240</v>
      </c>
      <c r="G234" s="3" t="s">
        <v>634</v>
      </c>
      <c r="H234" s="27">
        <f>INDEX(SW_DE_Original!$A$3:$K$329,MATCH(SupplementaryWeight_Line3.9!$F234,SW_DE_Original!$K$3:$K$329,0),3)</f>
        <v>16.09</v>
      </c>
      <c r="I234" s="27">
        <f>INDEX(SW_DE_Original!$A$3:$K$329,MATCH(SupplementaryWeight_Line3.9!$F234,SW_DE_Original!$K$3:$K$329,0),4)</f>
        <v>0</v>
      </c>
      <c r="J234" s="27">
        <f>INDEX(SW_DE_Original!$A$3:$K$329,MATCH(SupplementaryWeight_Line3.9!$F234,SW_DE_Original!$K$3:$K$329,0),5)</f>
        <v>0</v>
      </c>
      <c r="K234" s="27">
        <f>INDEX(SW_DE_Original!$A$3:$K$329,MATCH(SupplementaryWeight_Line3.9!$F234,SW_DE_Original!$K$3:$K$329,0),6)</f>
        <v>0</v>
      </c>
      <c r="L234" s="27">
        <f>INDEX(SW_DE_Original!$A$3:$K$329,MATCH(SupplementaryWeight_Line3.9!$F234,SW_DE_Original!$K$3:$K$329,0),7)</f>
        <v>0</v>
      </c>
      <c r="M234" s="27">
        <f>INDEX(SW_DE_Original!$A$3:$K$329,MATCH(SupplementaryWeight_Line3.9!$F234,SW_DE_Original!$K$3:$K$329,0),8)</f>
        <v>0</v>
      </c>
      <c r="N234" s="27">
        <f>INDEX(SW_DE_Original!$A$3:$K$329,MATCH(SupplementaryWeight_Line3.9!$F234,SW_DE_Original!$K$3:$K$329,0),9)</f>
        <v>0</v>
      </c>
      <c r="O234" s="27">
        <f t="shared" si="6"/>
        <v>16.09</v>
      </c>
      <c r="P234" s="54">
        <f>INDEX(OperationalSharingDetail!$C$4:$Q$330,MATCH(SupplementaryWeight_Line3.9!C234,OperationalSharingDetail!$C$4:$C$330,0),15)</f>
        <v>0</v>
      </c>
      <c r="Q234" s="27">
        <f t="shared" si="7"/>
        <v>16.09</v>
      </c>
    </row>
    <row r="235" spans="1:17" ht="15" x14ac:dyDescent="0.25">
      <c r="A235" s="2">
        <v>2021</v>
      </c>
      <c r="B235" s="2" t="s">
        <v>390</v>
      </c>
      <c r="C235" s="3" t="s">
        <v>241</v>
      </c>
      <c r="D235" s="2" t="s">
        <v>728</v>
      </c>
      <c r="E235" s="2" t="s">
        <v>728</v>
      </c>
      <c r="F235" s="3" t="s">
        <v>241</v>
      </c>
      <c r="G235" s="3" t="s">
        <v>635</v>
      </c>
      <c r="H235" s="27">
        <f>INDEX(SW_DE_Original!$A$3:$K$329,MATCH(SupplementaryWeight_Line3.9!$F235,SW_DE_Original!$K$3:$K$329,0),3)</f>
        <v>40.04</v>
      </c>
      <c r="I235" s="27">
        <f>INDEX(SW_DE_Original!$A$3:$K$329,MATCH(SupplementaryWeight_Line3.9!$F235,SW_DE_Original!$K$3:$K$329,0),4)</f>
        <v>0</v>
      </c>
      <c r="J235" s="27">
        <f>INDEX(SW_DE_Original!$A$3:$K$329,MATCH(SupplementaryWeight_Line3.9!$F235,SW_DE_Original!$K$3:$K$329,0),5)</f>
        <v>0</v>
      </c>
      <c r="K235" s="27">
        <f>INDEX(SW_DE_Original!$A$3:$K$329,MATCH(SupplementaryWeight_Line3.9!$F235,SW_DE_Original!$K$3:$K$329,0),6)</f>
        <v>1.22</v>
      </c>
      <c r="L235" s="27">
        <f>INDEX(SW_DE_Original!$A$3:$K$329,MATCH(SupplementaryWeight_Line3.9!$F235,SW_DE_Original!$K$3:$K$329,0),7)</f>
        <v>0</v>
      </c>
      <c r="M235" s="27">
        <f>INDEX(SW_DE_Original!$A$3:$K$329,MATCH(SupplementaryWeight_Line3.9!$F235,SW_DE_Original!$K$3:$K$329,0),8)</f>
        <v>0</v>
      </c>
      <c r="N235" s="27">
        <f>INDEX(SW_DE_Original!$A$3:$K$329,MATCH(SupplementaryWeight_Line3.9!$F235,SW_DE_Original!$K$3:$K$329,0),9)</f>
        <v>0</v>
      </c>
      <c r="O235" s="27">
        <f t="shared" si="6"/>
        <v>41.26</v>
      </c>
      <c r="P235" s="54">
        <f>INDEX(OperationalSharingDetail!$C$4:$Q$330,MATCH(SupplementaryWeight_Line3.9!C235,OperationalSharingDetail!$C$4:$C$330,0),15)</f>
        <v>3</v>
      </c>
      <c r="Q235" s="27">
        <f t="shared" si="7"/>
        <v>44.26</v>
      </c>
    </row>
    <row r="236" spans="1:17" ht="15" x14ac:dyDescent="0.25">
      <c r="A236" s="2">
        <v>2021</v>
      </c>
      <c r="B236" s="2" t="s">
        <v>381</v>
      </c>
      <c r="C236" s="3" t="s">
        <v>242</v>
      </c>
      <c r="D236" s="2" t="s">
        <v>728</v>
      </c>
      <c r="E236" s="2" t="s">
        <v>728</v>
      </c>
      <c r="F236" s="3" t="s">
        <v>242</v>
      </c>
      <c r="G236" s="3" t="s">
        <v>636</v>
      </c>
      <c r="H236" s="27">
        <f>INDEX(SW_DE_Original!$A$3:$K$329,MATCH(SupplementaryWeight_Line3.9!$F236,SW_DE_Original!$K$3:$K$329,0),3)</f>
        <v>8.92</v>
      </c>
      <c r="I236" s="27">
        <f>INDEX(SW_DE_Original!$A$3:$K$329,MATCH(SupplementaryWeight_Line3.9!$F236,SW_DE_Original!$K$3:$K$329,0),4)</f>
        <v>0</v>
      </c>
      <c r="J236" s="27">
        <f>INDEX(SW_DE_Original!$A$3:$K$329,MATCH(SupplementaryWeight_Line3.9!$F236,SW_DE_Original!$K$3:$K$329,0),5)</f>
        <v>0</v>
      </c>
      <c r="K236" s="27">
        <f>INDEX(SW_DE_Original!$A$3:$K$329,MATCH(SupplementaryWeight_Line3.9!$F236,SW_DE_Original!$K$3:$K$329,0),6)</f>
        <v>0</v>
      </c>
      <c r="L236" s="27">
        <f>INDEX(SW_DE_Original!$A$3:$K$329,MATCH(SupplementaryWeight_Line3.9!$F236,SW_DE_Original!$K$3:$K$329,0),7)</f>
        <v>0</v>
      </c>
      <c r="M236" s="27">
        <f>INDEX(SW_DE_Original!$A$3:$K$329,MATCH(SupplementaryWeight_Line3.9!$F236,SW_DE_Original!$K$3:$K$329,0),8)</f>
        <v>0</v>
      </c>
      <c r="N236" s="27">
        <f>INDEX(SW_DE_Original!$A$3:$K$329,MATCH(SupplementaryWeight_Line3.9!$F236,SW_DE_Original!$K$3:$K$329,0),9)</f>
        <v>0</v>
      </c>
      <c r="O236" s="27">
        <f t="shared" si="6"/>
        <v>8.92</v>
      </c>
      <c r="P236" s="54">
        <f>INDEX(OperationalSharingDetail!$C$4:$Q$330,MATCH(SupplementaryWeight_Line3.9!C236,OperationalSharingDetail!$C$4:$C$330,0),15)</f>
        <v>13</v>
      </c>
      <c r="Q236" s="27">
        <f t="shared" si="7"/>
        <v>21.92</v>
      </c>
    </row>
    <row r="237" spans="1:17" ht="15" x14ac:dyDescent="0.25">
      <c r="A237" s="2">
        <v>2021</v>
      </c>
      <c r="B237" s="2" t="s">
        <v>385</v>
      </c>
      <c r="C237" s="3" t="s">
        <v>243</v>
      </c>
      <c r="D237" s="2" t="s">
        <v>728</v>
      </c>
      <c r="E237" s="2" t="s">
        <v>728</v>
      </c>
      <c r="F237" s="3" t="s">
        <v>243</v>
      </c>
      <c r="G237" s="3" t="s">
        <v>637</v>
      </c>
      <c r="H237" s="27">
        <f>INDEX(SW_DE_Original!$A$3:$K$329,MATCH(SupplementaryWeight_Line3.9!$F237,SW_DE_Original!$K$3:$K$329,0),3)</f>
        <v>6.84</v>
      </c>
      <c r="I237" s="27">
        <f>INDEX(SW_DE_Original!$A$3:$K$329,MATCH(SupplementaryWeight_Line3.9!$F237,SW_DE_Original!$K$3:$K$329,0),4)</f>
        <v>0</v>
      </c>
      <c r="J237" s="27">
        <f>INDEX(SW_DE_Original!$A$3:$K$329,MATCH(SupplementaryWeight_Line3.9!$F237,SW_DE_Original!$K$3:$K$329,0),5)</f>
        <v>0</v>
      </c>
      <c r="K237" s="27">
        <f>INDEX(SW_DE_Original!$A$3:$K$329,MATCH(SupplementaryWeight_Line3.9!$F237,SW_DE_Original!$K$3:$K$329,0),6)</f>
        <v>0</v>
      </c>
      <c r="L237" s="27">
        <f>INDEX(SW_DE_Original!$A$3:$K$329,MATCH(SupplementaryWeight_Line3.9!$F237,SW_DE_Original!$K$3:$K$329,0),7)</f>
        <v>0</v>
      </c>
      <c r="M237" s="27">
        <f>INDEX(SW_DE_Original!$A$3:$K$329,MATCH(SupplementaryWeight_Line3.9!$F237,SW_DE_Original!$K$3:$K$329,0),8)</f>
        <v>0</v>
      </c>
      <c r="N237" s="27">
        <f>INDEX(SW_DE_Original!$A$3:$K$329,MATCH(SupplementaryWeight_Line3.9!$F237,SW_DE_Original!$K$3:$K$329,0),9)</f>
        <v>0</v>
      </c>
      <c r="O237" s="27">
        <f t="shared" si="6"/>
        <v>6.84</v>
      </c>
      <c r="P237" s="54">
        <f>INDEX(OperationalSharingDetail!$C$4:$Q$330,MATCH(SupplementaryWeight_Line3.9!C237,OperationalSharingDetail!$C$4:$C$330,0),15)</f>
        <v>0</v>
      </c>
      <c r="Q237" s="27">
        <f t="shared" si="7"/>
        <v>6.84</v>
      </c>
    </row>
    <row r="238" spans="1:17" ht="15" x14ac:dyDescent="0.25">
      <c r="A238" s="2">
        <v>2021</v>
      </c>
      <c r="B238" s="2" t="s">
        <v>389</v>
      </c>
      <c r="C238" s="3" t="s">
        <v>244</v>
      </c>
      <c r="D238" s="2" t="s">
        <v>728</v>
      </c>
      <c r="E238" s="2" t="s">
        <v>728</v>
      </c>
      <c r="F238" s="3" t="s">
        <v>244</v>
      </c>
      <c r="G238" s="3" t="s">
        <v>638</v>
      </c>
      <c r="H238" s="27">
        <f>INDEX(SW_DE_Original!$A$3:$K$329,MATCH(SupplementaryWeight_Line3.9!$F238,SW_DE_Original!$K$3:$K$329,0),3)</f>
        <v>5.27</v>
      </c>
      <c r="I238" s="27">
        <f>INDEX(SW_DE_Original!$A$3:$K$329,MATCH(SupplementaryWeight_Line3.9!$F238,SW_DE_Original!$K$3:$K$329,0),4)</f>
        <v>0.13</v>
      </c>
      <c r="J238" s="27">
        <f>INDEX(SW_DE_Original!$A$3:$K$329,MATCH(SupplementaryWeight_Line3.9!$F238,SW_DE_Original!$K$3:$K$329,0),5)</f>
        <v>0</v>
      </c>
      <c r="K238" s="27">
        <f>INDEX(SW_DE_Original!$A$3:$K$329,MATCH(SupplementaryWeight_Line3.9!$F238,SW_DE_Original!$K$3:$K$329,0),6)</f>
        <v>0</v>
      </c>
      <c r="L238" s="27">
        <f>INDEX(SW_DE_Original!$A$3:$K$329,MATCH(SupplementaryWeight_Line3.9!$F238,SW_DE_Original!$K$3:$K$329,0),7)</f>
        <v>0</v>
      </c>
      <c r="M238" s="27">
        <f>INDEX(SW_DE_Original!$A$3:$K$329,MATCH(SupplementaryWeight_Line3.9!$F238,SW_DE_Original!$K$3:$K$329,0),8)</f>
        <v>0</v>
      </c>
      <c r="N238" s="27">
        <f>INDEX(SW_DE_Original!$A$3:$K$329,MATCH(SupplementaryWeight_Line3.9!$F238,SW_DE_Original!$K$3:$K$329,0),9)</f>
        <v>0</v>
      </c>
      <c r="O238" s="27">
        <f t="shared" si="6"/>
        <v>5.3999999999999995</v>
      </c>
      <c r="P238" s="54">
        <f>INDEX(OperationalSharingDetail!$C$4:$Q$330,MATCH(SupplementaryWeight_Line3.9!C238,OperationalSharingDetail!$C$4:$C$330,0),15)</f>
        <v>13</v>
      </c>
      <c r="Q238" s="27">
        <f t="shared" si="7"/>
        <v>18.399999999999999</v>
      </c>
    </row>
    <row r="239" spans="1:17" ht="15" x14ac:dyDescent="0.25">
      <c r="A239" s="2">
        <v>2021</v>
      </c>
      <c r="B239" s="2" t="s">
        <v>385</v>
      </c>
      <c r="C239" s="3" t="s">
        <v>365</v>
      </c>
      <c r="D239" s="2" t="s">
        <v>728</v>
      </c>
      <c r="E239" s="2" t="s">
        <v>728</v>
      </c>
      <c r="F239" s="3" t="s">
        <v>400</v>
      </c>
      <c r="G239" s="3" t="s">
        <v>639</v>
      </c>
      <c r="H239" s="27">
        <f>INDEX(SW_DE_Original!$A$3:$K$329,MATCH(SupplementaryWeight_Line3.9!$F239,SW_DE_Original!$K$3:$K$329,0),3)</f>
        <v>9.65</v>
      </c>
      <c r="I239" s="27">
        <f>INDEX(SW_DE_Original!$A$3:$K$329,MATCH(SupplementaryWeight_Line3.9!$F239,SW_DE_Original!$K$3:$K$329,0),4)</f>
        <v>0</v>
      </c>
      <c r="J239" s="27">
        <f>INDEX(SW_DE_Original!$A$3:$K$329,MATCH(SupplementaryWeight_Line3.9!$F239,SW_DE_Original!$K$3:$K$329,0),5)</f>
        <v>0</v>
      </c>
      <c r="K239" s="27">
        <f>INDEX(SW_DE_Original!$A$3:$K$329,MATCH(SupplementaryWeight_Line3.9!$F239,SW_DE_Original!$K$3:$K$329,0),6)</f>
        <v>0</v>
      </c>
      <c r="L239" s="27">
        <f>INDEX(SW_DE_Original!$A$3:$K$329,MATCH(SupplementaryWeight_Line3.9!$F239,SW_DE_Original!$K$3:$K$329,0),7)</f>
        <v>0</v>
      </c>
      <c r="M239" s="27">
        <f>INDEX(SW_DE_Original!$A$3:$K$329,MATCH(SupplementaryWeight_Line3.9!$F239,SW_DE_Original!$K$3:$K$329,0),8)</f>
        <v>0</v>
      </c>
      <c r="N239" s="27">
        <f>INDEX(SW_DE_Original!$A$3:$K$329,MATCH(SupplementaryWeight_Line3.9!$F239,SW_DE_Original!$K$3:$K$329,0),9)</f>
        <v>0</v>
      </c>
      <c r="O239" s="27">
        <f t="shared" si="6"/>
        <v>9.65</v>
      </c>
      <c r="P239" s="54">
        <f>INDEX(OperationalSharingDetail!$C$4:$Q$330,MATCH(SupplementaryWeight_Line3.9!C239,OperationalSharingDetail!$C$4:$C$330,0),15)</f>
        <v>21</v>
      </c>
      <c r="Q239" s="27">
        <f t="shared" si="7"/>
        <v>30.65</v>
      </c>
    </row>
    <row r="240" spans="1:17" ht="15" x14ac:dyDescent="0.25">
      <c r="A240" s="2">
        <v>2021</v>
      </c>
      <c r="B240" s="2" t="s">
        <v>383</v>
      </c>
      <c r="C240" s="3" t="s">
        <v>245</v>
      </c>
      <c r="D240" s="2" t="s">
        <v>728</v>
      </c>
      <c r="E240" s="2" t="s">
        <v>728</v>
      </c>
      <c r="F240" s="3" t="s">
        <v>245</v>
      </c>
      <c r="G240" s="3" t="s">
        <v>640</v>
      </c>
      <c r="H240" s="27">
        <f>INDEX(SW_DE_Original!$A$3:$K$329,MATCH(SupplementaryWeight_Line3.9!$F240,SW_DE_Original!$K$3:$K$329,0),3)</f>
        <v>7.27</v>
      </c>
      <c r="I240" s="27">
        <f>INDEX(SW_DE_Original!$A$3:$K$329,MATCH(SupplementaryWeight_Line3.9!$F240,SW_DE_Original!$K$3:$K$329,0),4)</f>
        <v>0</v>
      </c>
      <c r="J240" s="27">
        <f>INDEX(SW_DE_Original!$A$3:$K$329,MATCH(SupplementaryWeight_Line3.9!$F240,SW_DE_Original!$K$3:$K$329,0),5)</f>
        <v>0</v>
      </c>
      <c r="K240" s="27">
        <f>INDEX(SW_DE_Original!$A$3:$K$329,MATCH(SupplementaryWeight_Line3.9!$F240,SW_DE_Original!$K$3:$K$329,0),6)</f>
        <v>0</v>
      </c>
      <c r="L240" s="27">
        <f>INDEX(SW_DE_Original!$A$3:$K$329,MATCH(SupplementaryWeight_Line3.9!$F240,SW_DE_Original!$K$3:$K$329,0),7)</f>
        <v>0</v>
      </c>
      <c r="M240" s="27">
        <f>INDEX(SW_DE_Original!$A$3:$K$329,MATCH(SupplementaryWeight_Line3.9!$F240,SW_DE_Original!$K$3:$K$329,0),8)</f>
        <v>0</v>
      </c>
      <c r="N240" s="27">
        <f>INDEX(SW_DE_Original!$A$3:$K$329,MATCH(SupplementaryWeight_Line3.9!$F240,SW_DE_Original!$K$3:$K$329,0),9)</f>
        <v>0</v>
      </c>
      <c r="O240" s="27">
        <f t="shared" si="6"/>
        <v>7.27</v>
      </c>
      <c r="P240" s="54">
        <f>INDEX(OperationalSharingDetail!$C$4:$Q$330,MATCH(SupplementaryWeight_Line3.9!C240,OperationalSharingDetail!$C$4:$C$330,0),15)</f>
        <v>21</v>
      </c>
      <c r="Q240" s="27">
        <f t="shared" si="7"/>
        <v>28.27</v>
      </c>
    </row>
    <row r="241" spans="1:17" ht="15" x14ac:dyDescent="0.25">
      <c r="A241" s="2">
        <v>2021</v>
      </c>
      <c r="B241" s="2" t="s">
        <v>384</v>
      </c>
      <c r="C241" s="3" t="s">
        <v>246</v>
      </c>
      <c r="D241" s="2" t="s">
        <v>728</v>
      </c>
      <c r="E241" s="2" t="s">
        <v>728</v>
      </c>
      <c r="F241" s="3" t="s">
        <v>246</v>
      </c>
      <c r="G241" s="3" t="s">
        <v>641</v>
      </c>
      <c r="H241" s="27">
        <f>INDEX(SW_DE_Original!$A$3:$K$329,MATCH(SupplementaryWeight_Line3.9!$F241,SW_DE_Original!$K$3:$K$329,0),3)</f>
        <v>2.93</v>
      </c>
      <c r="I241" s="27">
        <f>INDEX(SW_DE_Original!$A$3:$K$329,MATCH(SupplementaryWeight_Line3.9!$F241,SW_DE_Original!$K$3:$K$329,0),4)</f>
        <v>0</v>
      </c>
      <c r="J241" s="27">
        <f>INDEX(SW_DE_Original!$A$3:$K$329,MATCH(SupplementaryWeight_Line3.9!$F241,SW_DE_Original!$K$3:$K$329,0),5)</f>
        <v>0</v>
      </c>
      <c r="K241" s="27">
        <f>INDEX(SW_DE_Original!$A$3:$K$329,MATCH(SupplementaryWeight_Line3.9!$F241,SW_DE_Original!$K$3:$K$329,0),6)</f>
        <v>0</v>
      </c>
      <c r="L241" s="27">
        <f>INDEX(SW_DE_Original!$A$3:$K$329,MATCH(SupplementaryWeight_Line3.9!$F241,SW_DE_Original!$K$3:$K$329,0),7)</f>
        <v>0</v>
      </c>
      <c r="M241" s="27">
        <f>INDEX(SW_DE_Original!$A$3:$K$329,MATCH(SupplementaryWeight_Line3.9!$F241,SW_DE_Original!$K$3:$K$329,0),8)</f>
        <v>0</v>
      </c>
      <c r="N241" s="27">
        <f>INDEX(SW_DE_Original!$A$3:$K$329,MATCH(SupplementaryWeight_Line3.9!$F241,SW_DE_Original!$K$3:$K$329,0),9)</f>
        <v>0</v>
      </c>
      <c r="O241" s="27">
        <f t="shared" si="6"/>
        <v>2.93</v>
      </c>
      <c r="P241" s="54">
        <f>INDEX(OperationalSharingDetail!$C$4:$Q$330,MATCH(SupplementaryWeight_Line3.9!C241,OperationalSharingDetail!$C$4:$C$330,0),15)</f>
        <v>21</v>
      </c>
      <c r="Q241" s="27">
        <f t="shared" si="7"/>
        <v>23.93</v>
      </c>
    </row>
    <row r="242" spans="1:17" ht="15" x14ac:dyDescent="0.25">
      <c r="A242" s="2">
        <v>2021</v>
      </c>
      <c r="B242" s="2" t="s">
        <v>389</v>
      </c>
      <c r="C242" s="3" t="s">
        <v>247</v>
      </c>
      <c r="D242" s="2" t="s">
        <v>728</v>
      </c>
      <c r="E242" s="2" t="s">
        <v>728</v>
      </c>
      <c r="F242" s="3" t="s">
        <v>247</v>
      </c>
      <c r="G242" s="3" t="s">
        <v>642</v>
      </c>
      <c r="H242" s="27">
        <f>INDEX(SW_DE_Original!$A$3:$K$329,MATCH(SupplementaryWeight_Line3.9!$F242,SW_DE_Original!$K$3:$K$329,0),3)</f>
        <v>3.2</v>
      </c>
      <c r="I242" s="27">
        <f>INDEX(SW_DE_Original!$A$3:$K$329,MATCH(SupplementaryWeight_Line3.9!$F242,SW_DE_Original!$K$3:$K$329,0),4)</f>
        <v>0</v>
      </c>
      <c r="J242" s="27">
        <f>INDEX(SW_DE_Original!$A$3:$K$329,MATCH(SupplementaryWeight_Line3.9!$F242,SW_DE_Original!$K$3:$K$329,0),5)</f>
        <v>0</v>
      </c>
      <c r="K242" s="27">
        <f>INDEX(SW_DE_Original!$A$3:$K$329,MATCH(SupplementaryWeight_Line3.9!$F242,SW_DE_Original!$K$3:$K$329,0),6)</f>
        <v>0</v>
      </c>
      <c r="L242" s="27">
        <f>INDEX(SW_DE_Original!$A$3:$K$329,MATCH(SupplementaryWeight_Line3.9!$F242,SW_DE_Original!$K$3:$K$329,0),7)</f>
        <v>0</v>
      </c>
      <c r="M242" s="27">
        <f>INDEX(SW_DE_Original!$A$3:$K$329,MATCH(SupplementaryWeight_Line3.9!$F242,SW_DE_Original!$K$3:$K$329,0),8)</f>
        <v>0</v>
      </c>
      <c r="N242" s="27">
        <f>INDEX(SW_DE_Original!$A$3:$K$329,MATCH(SupplementaryWeight_Line3.9!$F242,SW_DE_Original!$K$3:$K$329,0),9)</f>
        <v>0</v>
      </c>
      <c r="O242" s="27">
        <f t="shared" si="6"/>
        <v>3.2</v>
      </c>
      <c r="P242" s="54">
        <f>INDEX(OperationalSharingDetail!$C$4:$Q$330,MATCH(SupplementaryWeight_Line3.9!C242,OperationalSharingDetail!$C$4:$C$330,0),15)</f>
        <v>21</v>
      </c>
      <c r="Q242" s="27">
        <f t="shared" si="7"/>
        <v>24.2</v>
      </c>
    </row>
    <row r="243" spans="1:17" ht="15" x14ac:dyDescent="0.25">
      <c r="A243" s="2">
        <v>2021</v>
      </c>
      <c r="B243" s="2" t="s">
        <v>384</v>
      </c>
      <c r="C243" s="3" t="s">
        <v>105</v>
      </c>
      <c r="D243" s="2" t="s">
        <v>728</v>
      </c>
      <c r="E243" s="2" t="s">
        <v>728</v>
      </c>
      <c r="F243" s="3" t="s">
        <v>105</v>
      </c>
      <c r="G243" s="3" t="s">
        <v>506</v>
      </c>
      <c r="H243" s="27">
        <f>INDEX(SW_DE_Original!$A$3:$K$329,MATCH(SupplementaryWeight_Line3.9!$F243,SW_DE_Original!$K$3:$K$329,0),3)</f>
        <v>1.79</v>
      </c>
      <c r="I243" s="27">
        <f>INDEX(SW_DE_Original!$A$3:$K$329,MATCH(SupplementaryWeight_Line3.9!$F243,SW_DE_Original!$K$3:$K$329,0),4)</f>
        <v>0</v>
      </c>
      <c r="J243" s="27">
        <f>INDEX(SW_DE_Original!$A$3:$K$329,MATCH(SupplementaryWeight_Line3.9!$F243,SW_DE_Original!$K$3:$K$329,0),5)</f>
        <v>0</v>
      </c>
      <c r="K243" s="27">
        <f>INDEX(SW_DE_Original!$A$3:$K$329,MATCH(SupplementaryWeight_Line3.9!$F243,SW_DE_Original!$K$3:$K$329,0),6)</f>
        <v>0</v>
      </c>
      <c r="L243" s="27">
        <f>INDEX(SW_DE_Original!$A$3:$K$329,MATCH(SupplementaryWeight_Line3.9!$F243,SW_DE_Original!$K$3:$K$329,0),7)</f>
        <v>0</v>
      </c>
      <c r="M243" s="27">
        <f>INDEX(SW_DE_Original!$A$3:$K$329,MATCH(SupplementaryWeight_Line3.9!$F243,SW_DE_Original!$K$3:$K$329,0),8)</f>
        <v>0</v>
      </c>
      <c r="N243" s="27">
        <f>INDEX(SW_DE_Original!$A$3:$K$329,MATCH(SupplementaryWeight_Line3.9!$F243,SW_DE_Original!$K$3:$K$329,0),9)</f>
        <v>0</v>
      </c>
      <c r="O243" s="27">
        <f t="shared" si="6"/>
        <v>1.79</v>
      </c>
      <c r="P243" s="54">
        <f>INDEX(OperationalSharingDetail!$C$4:$Q$330,MATCH(SupplementaryWeight_Line3.9!C243,OperationalSharingDetail!$C$4:$C$330,0),15)</f>
        <v>3</v>
      </c>
      <c r="Q243" s="27">
        <f t="shared" si="7"/>
        <v>4.79</v>
      </c>
    </row>
    <row r="244" spans="1:17" ht="15" x14ac:dyDescent="0.25">
      <c r="A244" s="2">
        <v>2021</v>
      </c>
      <c r="B244" s="2" t="s">
        <v>383</v>
      </c>
      <c r="C244" s="3" t="s">
        <v>366</v>
      </c>
      <c r="D244" s="2" t="s">
        <v>728</v>
      </c>
      <c r="E244" s="2" t="s">
        <v>728</v>
      </c>
      <c r="F244" s="3" t="s">
        <v>401</v>
      </c>
      <c r="G244" s="3" t="s">
        <v>643</v>
      </c>
      <c r="H244" s="27">
        <f>INDEX(SW_DE_Original!$A$3:$K$329,MATCH(SupplementaryWeight_Line3.9!$F244,SW_DE_Original!$K$3:$K$329,0),3)</f>
        <v>5.9</v>
      </c>
      <c r="I244" s="27">
        <f>INDEX(SW_DE_Original!$A$3:$K$329,MATCH(SupplementaryWeight_Line3.9!$F244,SW_DE_Original!$K$3:$K$329,0),4)</f>
        <v>0</v>
      </c>
      <c r="J244" s="27">
        <f>INDEX(SW_DE_Original!$A$3:$K$329,MATCH(SupplementaryWeight_Line3.9!$F244,SW_DE_Original!$K$3:$K$329,0),5)</f>
        <v>0</v>
      </c>
      <c r="K244" s="27">
        <f>INDEX(SW_DE_Original!$A$3:$K$329,MATCH(SupplementaryWeight_Line3.9!$F244,SW_DE_Original!$K$3:$K$329,0),6)</f>
        <v>0</v>
      </c>
      <c r="L244" s="27">
        <f>INDEX(SW_DE_Original!$A$3:$K$329,MATCH(SupplementaryWeight_Line3.9!$F244,SW_DE_Original!$K$3:$K$329,0),7)</f>
        <v>0</v>
      </c>
      <c r="M244" s="27">
        <f>INDEX(SW_DE_Original!$A$3:$K$329,MATCH(SupplementaryWeight_Line3.9!$F244,SW_DE_Original!$K$3:$K$329,0),8)</f>
        <v>0</v>
      </c>
      <c r="N244" s="27">
        <f>INDEX(SW_DE_Original!$A$3:$K$329,MATCH(SupplementaryWeight_Line3.9!$F244,SW_DE_Original!$K$3:$K$329,0),9)</f>
        <v>0</v>
      </c>
      <c r="O244" s="27">
        <f t="shared" si="6"/>
        <v>5.9</v>
      </c>
      <c r="P244" s="54">
        <f>INDEX(OperationalSharingDetail!$C$4:$Q$330,MATCH(SupplementaryWeight_Line3.9!C244,OperationalSharingDetail!$C$4:$C$330,0),15)</f>
        <v>21</v>
      </c>
      <c r="Q244" s="27">
        <f t="shared" si="7"/>
        <v>26.9</v>
      </c>
    </row>
    <row r="245" spans="1:17" ht="15" x14ac:dyDescent="0.25">
      <c r="A245" s="2">
        <v>2021</v>
      </c>
      <c r="B245" s="2" t="s">
        <v>384</v>
      </c>
      <c r="C245" s="3" t="s">
        <v>248</v>
      </c>
      <c r="D245" s="2" t="s">
        <v>728</v>
      </c>
      <c r="E245" s="2" t="s">
        <v>728</v>
      </c>
      <c r="F245" s="3" t="s">
        <v>248</v>
      </c>
      <c r="G245" s="3" t="s">
        <v>644</v>
      </c>
      <c r="H245" s="27">
        <f>INDEX(SW_DE_Original!$A$3:$K$329,MATCH(SupplementaryWeight_Line3.9!$F245,SW_DE_Original!$K$3:$K$329,0),3)</f>
        <v>6.19</v>
      </c>
      <c r="I245" s="27">
        <f>INDEX(SW_DE_Original!$A$3:$K$329,MATCH(SupplementaryWeight_Line3.9!$F245,SW_DE_Original!$K$3:$K$329,0),4)</f>
        <v>0</v>
      </c>
      <c r="J245" s="27">
        <f>INDEX(SW_DE_Original!$A$3:$K$329,MATCH(SupplementaryWeight_Line3.9!$F245,SW_DE_Original!$K$3:$K$329,0),5)</f>
        <v>0</v>
      </c>
      <c r="K245" s="27">
        <f>INDEX(SW_DE_Original!$A$3:$K$329,MATCH(SupplementaryWeight_Line3.9!$F245,SW_DE_Original!$K$3:$K$329,0),6)</f>
        <v>0</v>
      </c>
      <c r="L245" s="27">
        <f>INDEX(SW_DE_Original!$A$3:$K$329,MATCH(SupplementaryWeight_Line3.9!$F245,SW_DE_Original!$K$3:$K$329,0),7)</f>
        <v>0</v>
      </c>
      <c r="M245" s="27">
        <f>INDEX(SW_DE_Original!$A$3:$K$329,MATCH(SupplementaryWeight_Line3.9!$F245,SW_DE_Original!$K$3:$K$329,0),8)</f>
        <v>0</v>
      </c>
      <c r="N245" s="27">
        <f>INDEX(SW_DE_Original!$A$3:$K$329,MATCH(SupplementaryWeight_Line3.9!$F245,SW_DE_Original!$K$3:$K$329,0),9)</f>
        <v>0</v>
      </c>
      <c r="O245" s="27">
        <f t="shared" si="6"/>
        <v>6.19</v>
      </c>
      <c r="P245" s="54">
        <f>INDEX(OperationalSharingDetail!$C$4:$Q$330,MATCH(SupplementaryWeight_Line3.9!C245,OperationalSharingDetail!$C$4:$C$330,0),15)</f>
        <v>10</v>
      </c>
      <c r="Q245" s="27">
        <f t="shared" si="7"/>
        <v>16.190000000000001</v>
      </c>
    </row>
    <row r="246" spans="1:17" ht="15" x14ac:dyDescent="0.25">
      <c r="A246" s="2">
        <v>2021</v>
      </c>
      <c r="B246" s="2" t="s">
        <v>381</v>
      </c>
      <c r="C246" s="3" t="s">
        <v>249</v>
      </c>
      <c r="D246" s="2" t="s">
        <v>728</v>
      </c>
      <c r="E246" s="2" t="s">
        <v>728</v>
      </c>
      <c r="F246" s="3" t="s">
        <v>249</v>
      </c>
      <c r="G246" s="3" t="s">
        <v>645</v>
      </c>
      <c r="H246" s="27">
        <f>INDEX(SW_DE_Original!$A$3:$K$329,MATCH(SupplementaryWeight_Line3.9!$F246,SW_DE_Original!$K$3:$K$329,0),3)</f>
        <v>8.92</v>
      </c>
      <c r="I246" s="27">
        <f>INDEX(SW_DE_Original!$A$3:$K$329,MATCH(SupplementaryWeight_Line3.9!$F246,SW_DE_Original!$K$3:$K$329,0),4)</f>
        <v>0</v>
      </c>
      <c r="J246" s="27">
        <f>INDEX(SW_DE_Original!$A$3:$K$329,MATCH(SupplementaryWeight_Line3.9!$F246,SW_DE_Original!$K$3:$K$329,0),5)</f>
        <v>0</v>
      </c>
      <c r="K246" s="27">
        <f>INDEX(SW_DE_Original!$A$3:$K$329,MATCH(SupplementaryWeight_Line3.9!$F246,SW_DE_Original!$K$3:$K$329,0),6)</f>
        <v>0</v>
      </c>
      <c r="L246" s="27">
        <f>INDEX(SW_DE_Original!$A$3:$K$329,MATCH(SupplementaryWeight_Line3.9!$F246,SW_DE_Original!$K$3:$K$329,0),7)</f>
        <v>0</v>
      </c>
      <c r="M246" s="27">
        <f>INDEX(SW_DE_Original!$A$3:$K$329,MATCH(SupplementaryWeight_Line3.9!$F246,SW_DE_Original!$K$3:$K$329,0),8)</f>
        <v>0</v>
      </c>
      <c r="N246" s="27">
        <f>INDEX(SW_DE_Original!$A$3:$K$329,MATCH(SupplementaryWeight_Line3.9!$F246,SW_DE_Original!$K$3:$K$329,0),9)</f>
        <v>0</v>
      </c>
      <c r="O246" s="27">
        <f t="shared" si="6"/>
        <v>8.92</v>
      </c>
      <c r="P246" s="54">
        <f>INDEX(OperationalSharingDetail!$C$4:$Q$330,MATCH(SupplementaryWeight_Line3.9!C246,OperationalSharingDetail!$C$4:$C$330,0),15)</f>
        <v>5</v>
      </c>
      <c r="Q246" s="27">
        <f t="shared" si="7"/>
        <v>13.92</v>
      </c>
    </row>
    <row r="247" spans="1:17" ht="15" x14ac:dyDescent="0.25">
      <c r="A247" s="2">
        <v>2021</v>
      </c>
      <c r="B247" s="2" t="s">
        <v>382</v>
      </c>
      <c r="C247" s="3" t="s">
        <v>250</v>
      </c>
      <c r="D247" s="2" t="s">
        <v>728</v>
      </c>
      <c r="E247" s="2" t="s">
        <v>728</v>
      </c>
      <c r="F247" s="3" t="s">
        <v>250</v>
      </c>
      <c r="G247" s="3" t="s">
        <v>752</v>
      </c>
      <c r="H247" s="27">
        <f>INDEX(SW_DE_Original!$A$3:$K$329,MATCH(SupplementaryWeight_Line3.9!$F247,SW_DE_Original!$K$3:$K$329,0),3)</f>
        <v>0.49</v>
      </c>
      <c r="I247" s="27">
        <f>INDEX(SW_DE_Original!$A$3:$K$329,MATCH(SupplementaryWeight_Line3.9!$F247,SW_DE_Original!$K$3:$K$329,0),4)</f>
        <v>0</v>
      </c>
      <c r="J247" s="27">
        <f>INDEX(SW_DE_Original!$A$3:$K$329,MATCH(SupplementaryWeight_Line3.9!$F247,SW_DE_Original!$K$3:$K$329,0),5)</f>
        <v>0</v>
      </c>
      <c r="K247" s="27">
        <f>INDEX(SW_DE_Original!$A$3:$K$329,MATCH(SupplementaryWeight_Line3.9!$F247,SW_DE_Original!$K$3:$K$329,0),6)</f>
        <v>0</v>
      </c>
      <c r="L247" s="27">
        <f>INDEX(SW_DE_Original!$A$3:$K$329,MATCH(SupplementaryWeight_Line3.9!$F247,SW_DE_Original!$K$3:$K$329,0),7)</f>
        <v>0</v>
      </c>
      <c r="M247" s="27">
        <f>INDEX(SW_DE_Original!$A$3:$K$329,MATCH(SupplementaryWeight_Line3.9!$F247,SW_DE_Original!$K$3:$K$329,0),8)</f>
        <v>0</v>
      </c>
      <c r="N247" s="27">
        <f>INDEX(SW_DE_Original!$A$3:$K$329,MATCH(SupplementaryWeight_Line3.9!$F247,SW_DE_Original!$K$3:$K$329,0),9)</f>
        <v>0</v>
      </c>
      <c r="O247" s="27">
        <f t="shared" si="6"/>
        <v>0.49</v>
      </c>
      <c r="P247" s="54">
        <f>INDEX(OperationalSharingDetail!$C$4:$Q$330,MATCH(SupplementaryWeight_Line3.9!C247,OperationalSharingDetail!$C$4:$C$330,0),15)</f>
        <v>21</v>
      </c>
      <c r="Q247" s="27">
        <f t="shared" si="7"/>
        <v>21.49</v>
      </c>
    </row>
    <row r="248" spans="1:17" ht="15" x14ac:dyDescent="0.25">
      <c r="A248" s="2">
        <v>2021</v>
      </c>
      <c r="B248" s="2" t="s">
        <v>385</v>
      </c>
      <c r="C248" s="3" t="s">
        <v>251</v>
      </c>
      <c r="D248" s="2" t="s">
        <v>728</v>
      </c>
      <c r="E248" s="2" t="s">
        <v>728</v>
      </c>
      <c r="F248" s="3" t="s">
        <v>251</v>
      </c>
      <c r="G248" s="3" t="s">
        <v>647</v>
      </c>
      <c r="H248" s="27">
        <f>INDEX(SW_DE_Original!$A$3:$K$329,MATCH(SupplementaryWeight_Line3.9!$F248,SW_DE_Original!$K$3:$K$329,0),3)</f>
        <v>1.99</v>
      </c>
      <c r="I248" s="27">
        <f>INDEX(SW_DE_Original!$A$3:$K$329,MATCH(SupplementaryWeight_Line3.9!$F248,SW_DE_Original!$K$3:$K$329,0),4)</f>
        <v>0</v>
      </c>
      <c r="J248" s="27">
        <f>INDEX(SW_DE_Original!$A$3:$K$329,MATCH(SupplementaryWeight_Line3.9!$F248,SW_DE_Original!$K$3:$K$329,0),5)</f>
        <v>0</v>
      </c>
      <c r="K248" s="27">
        <f>INDEX(SW_DE_Original!$A$3:$K$329,MATCH(SupplementaryWeight_Line3.9!$F248,SW_DE_Original!$K$3:$K$329,0),6)</f>
        <v>8.5299999999999994</v>
      </c>
      <c r="L248" s="27">
        <f>INDEX(SW_DE_Original!$A$3:$K$329,MATCH(SupplementaryWeight_Line3.9!$F248,SW_DE_Original!$K$3:$K$329,0),7)</f>
        <v>0.22</v>
      </c>
      <c r="M248" s="27">
        <f>INDEX(SW_DE_Original!$A$3:$K$329,MATCH(SupplementaryWeight_Line3.9!$F248,SW_DE_Original!$K$3:$K$329,0),8)</f>
        <v>0</v>
      </c>
      <c r="N248" s="27">
        <f>INDEX(SW_DE_Original!$A$3:$K$329,MATCH(SupplementaryWeight_Line3.9!$F248,SW_DE_Original!$K$3:$K$329,0),9)</f>
        <v>0</v>
      </c>
      <c r="O248" s="27">
        <f t="shared" si="6"/>
        <v>10.74</v>
      </c>
      <c r="P248" s="54">
        <f>INDEX(OperationalSharingDetail!$C$4:$Q$330,MATCH(SupplementaryWeight_Line3.9!C248,OperationalSharingDetail!$C$4:$C$330,0),15)</f>
        <v>21</v>
      </c>
      <c r="Q248" s="27">
        <f t="shared" si="7"/>
        <v>31.740000000000002</v>
      </c>
    </row>
    <row r="249" spans="1:17" ht="15" x14ac:dyDescent="0.25">
      <c r="A249" s="2">
        <v>2021</v>
      </c>
      <c r="B249" s="2" t="s">
        <v>381</v>
      </c>
      <c r="C249" s="3" t="s">
        <v>253</v>
      </c>
      <c r="D249" s="2" t="s">
        <v>728</v>
      </c>
      <c r="E249" s="2" t="s">
        <v>728</v>
      </c>
      <c r="F249" s="3" t="s">
        <v>253</v>
      </c>
      <c r="G249" s="3" t="s">
        <v>649</v>
      </c>
      <c r="H249" s="27">
        <f>INDEX(SW_DE_Original!$A$3:$K$329,MATCH(SupplementaryWeight_Line3.9!$F249,SW_DE_Original!$K$3:$K$329,0),3)</f>
        <v>2.96</v>
      </c>
      <c r="I249" s="27">
        <f>INDEX(SW_DE_Original!$A$3:$K$329,MATCH(SupplementaryWeight_Line3.9!$F249,SW_DE_Original!$K$3:$K$329,0),4)</f>
        <v>0</v>
      </c>
      <c r="J249" s="27">
        <f>INDEX(SW_DE_Original!$A$3:$K$329,MATCH(SupplementaryWeight_Line3.9!$F249,SW_DE_Original!$K$3:$K$329,0),5)</f>
        <v>0</v>
      </c>
      <c r="K249" s="27">
        <f>INDEX(SW_DE_Original!$A$3:$K$329,MATCH(SupplementaryWeight_Line3.9!$F249,SW_DE_Original!$K$3:$K$329,0),6)</f>
        <v>0</v>
      </c>
      <c r="L249" s="27">
        <f>INDEX(SW_DE_Original!$A$3:$K$329,MATCH(SupplementaryWeight_Line3.9!$F249,SW_DE_Original!$K$3:$K$329,0),7)</f>
        <v>0</v>
      </c>
      <c r="M249" s="27">
        <f>INDEX(SW_DE_Original!$A$3:$K$329,MATCH(SupplementaryWeight_Line3.9!$F249,SW_DE_Original!$K$3:$K$329,0),8)</f>
        <v>0</v>
      </c>
      <c r="N249" s="27">
        <f>INDEX(SW_DE_Original!$A$3:$K$329,MATCH(SupplementaryWeight_Line3.9!$F249,SW_DE_Original!$K$3:$K$329,0),9)</f>
        <v>0</v>
      </c>
      <c r="O249" s="27">
        <f t="shared" si="6"/>
        <v>2.96</v>
      </c>
      <c r="P249" s="54">
        <f>INDEX(OperationalSharingDetail!$C$4:$Q$330,MATCH(SupplementaryWeight_Line3.9!C249,OperationalSharingDetail!$C$4:$C$330,0),15)</f>
        <v>10</v>
      </c>
      <c r="Q249" s="27">
        <f t="shared" si="7"/>
        <v>12.96</v>
      </c>
    </row>
    <row r="250" spans="1:17" ht="15" x14ac:dyDescent="0.25">
      <c r="A250" s="2">
        <v>2021</v>
      </c>
      <c r="B250" s="2" t="s">
        <v>385</v>
      </c>
      <c r="C250" s="3" t="s">
        <v>254</v>
      </c>
      <c r="D250" s="2" t="s">
        <v>728</v>
      </c>
      <c r="E250" s="2" t="s">
        <v>728</v>
      </c>
      <c r="F250" s="3" t="s">
        <v>254</v>
      </c>
      <c r="G250" s="3" t="s">
        <v>650</v>
      </c>
      <c r="H250" s="27">
        <f>INDEX(SW_DE_Original!$A$3:$K$329,MATCH(SupplementaryWeight_Line3.9!$F250,SW_DE_Original!$K$3:$K$329,0),3)</f>
        <v>1.74</v>
      </c>
      <c r="I250" s="27">
        <f>INDEX(SW_DE_Original!$A$3:$K$329,MATCH(SupplementaryWeight_Line3.9!$F250,SW_DE_Original!$K$3:$K$329,0),4)</f>
        <v>0</v>
      </c>
      <c r="J250" s="27">
        <f>INDEX(SW_DE_Original!$A$3:$K$329,MATCH(SupplementaryWeight_Line3.9!$F250,SW_DE_Original!$K$3:$K$329,0),5)</f>
        <v>0</v>
      </c>
      <c r="K250" s="27">
        <f>INDEX(SW_DE_Original!$A$3:$K$329,MATCH(SupplementaryWeight_Line3.9!$F250,SW_DE_Original!$K$3:$K$329,0),6)</f>
        <v>0</v>
      </c>
      <c r="L250" s="27">
        <f>INDEX(SW_DE_Original!$A$3:$K$329,MATCH(SupplementaryWeight_Line3.9!$F250,SW_DE_Original!$K$3:$K$329,0),7)</f>
        <v>1.86</v>
      </c>
      <c r="M250" s="27">
        <f>INDEX(SW_DE_Original!$A$3:$K$329,MATCH(SupplementaryWeight_Line3.9!$F250,SW_DE_Original!$K$3:$K$329,0),8)</f>
        <v>0</v>
      </c>
      <c r="N250" s="27">
        <f>INDEX(SW_DE_Original!$A$3:$K$329,MATCH(SupplementaryWeight_Line3.9!$F250,SW_DE_Original!$K$3:$K$329,0),9)</f>
        <v>0</v>
      </c>
      <c r="O250" s="27">
        <f t="shared" si="6"/>
        <v>3.6</v>
      </c>
      <c r="P250" s="54">
        <f>INDEX(OperationalSharingDetail!$C$4:$Q$330,MATCH(SupplementaryWeight_Line3.9!C250,OperationalSharingDetail!$C$4:$C$330,0),15)</f>
        <v>21</v>
      </c>
      <c r="Q250" s="27">
        <f t="shared" si="7"/>
        <v>24.6</v>
      </c>
    </row>
    <row r="251" spans="1:17" ht="15" x14ac:dyDescent="0.25">
      <c r="A251" s="2">
        <v>2021</v>
      </c>
      <c r="B251" s="2" t="s">
        <v>384</v>
      </c>
      <c r="C251" s="3" t="s">
        <v>255</v>
      </c>
      <c r="D251" s="2" t="s">
        <v>728</v>
      </c>
      <c r="E251" s="2" t="s">
        <v>728</v>
      </c>
      <c r="F251" s="3" t="s">
        <v>255</v>
      </c>
      <c r="G251" s="3" t="s">
        <v>651</v>
      </c>
      <c r="H251" s="27">
        <f>INDEX(SW_DE_Original!$A$3:$K$329,MATCH(SupplementaryWeight_Line3.9!$F251,SW_DE_Original!$K$3:$K$329,0),3)</f>
        <v>1.34</v>
      </c>
      <c r="I251" s="27">
        <f>INDEX(SW_DE_Original!$A$3:$K$329,MATCH(SupplementaryWeight_Line3.9!$F251,SW_DE_Original!$K$3:$K$329,0),4)</f>
        <v>0</v>
      </c>
      <c r="J251" s="27">
        <f>INDEX(SW_DE_Original!$A$3:$K$329,MATCH(SupplementaryWeight_Line3.9!$F251,SW_DE_Original!$K$3:$K$329,0),5)</f>
        <v>0</v>
      </c>
      <c r="K251" s="27">
        <f>INDEX(SW_DE_Original!$A$3:$K$329,MATCH(SupplementaryWeight_Line3.9!$F251,SW_DE_Original!$K$3:$K$329,0),6)</f>
        <v>0</v>
      </c>
      <c r="L251" s="27">
        <f>INDEX(SW_DE_Original!$A$3:$K$329,MATCH(SupplementaryWeight_Line3.9!$F251,SW_DE_Original!$K$3:$K$329,0),7)</f>
        <v>0</v>
      </c>
      <c r="M251" s="27">
        <f>INDEX(SW_DE_Original!$A$3:$K$329,MATCH(SupplementaryWeight_Line3.9!$F251,SW_DE_Original!$K$3:$K$329,0),8)</f>
        <v>0</v>
      </c>
      <c r="N251" s="27">
        <f>INDEX(SW_DE_Original!$A$3:$K$329,MATCH(SupplementaryWeight_Line3.9!$F251,SW_DE_Original!$K$3:$K$329,0),9)</f>
        <v>0</v>
      </c>
      <c r="O251" s="27">
        <f t="shared" si="6"/>
        <v>1.34</v>
      </c>
      <c r="P251" s="54">
        <f>INDEX(OperationalSharingDetail!$C$4:$Q$330,MATCH(SupplementaryWeight_Line3.9!C251,OperationalSharingDetail!$C$4:$C$330,0),15)</f>
        <v>18</v>
      </c>
      <c r="Q251" s="27">
        <f t="shared" si="7"/>
        <v>19.34</v>
      </c>
    </row>
    <row r="252" spans="1:17" ht="15" x14ac:dyDescent="0.25">
      <c r="A252" s="2">
        <v>2021</v>
      </c>
      <c r="B252" s="2" t="s">
        <v>384</v>
      </c>
      <c r="C252" s="3" t="s">
        <v>256</v>
      </c>
      <c r="D252" s="2" t="s">
        <v>728</v>
      </c>
      <c r="E252" s="2" t="s">
        <v>728</v>
      </c>
      <c r="F252" s="3" t="s">
        <v>256</v>
      </c>
      <c r="G252" s="3" t="s">
        <v>652</v>
      </c>
      <c r="H252" s="27">
        <f>INDEX(SW_DE_Original!$A$3:$K$329,MATCH(SupplementaryWeight_Line3.9!$F252,SW_DE_Original!$K$3:$K$329,0),3)</f>
        <v>10.81</v>
      </c>
      <c r="I252" s="27">
        <f>INDEX(SW_DE_Original!$A$3:$K$329,MATCH(SupplementaryWeight_Line3.9!$F252,SW_DE_Original!$K$3:$K$329,0),4)</f>
        <v>0</v>
      </c>
      <c r="J252" s="27">
        <f>INDEX(SW_DE_Original!$A$3:$K$329,MATCH(SupplementaryWeight_Line3.9!$F252,SW_DE_Original!$K$3:$K$329,0),5)</f>
        <v>0</v>
      </c>
      <c r="K252" s="27">
        <f>INDEX(SW_DE_Original!$A$3:$K$329,MATCH(SupplementaryWeight_Line3.9!$F252,SW_DE_Original!$K$3:$K$329,0),6)</f>
        <v>0</v>
      </c>
      <c r="L252" s="27">
        <f>INDEX(SW_DE_Original!$A$3:$K$329,MATCH(SupplementaryWeight_Line3.9!$F252,SW_DE_Original!$K$3:$K$329,0),7)</f>
        <v>0</v>
      </c>
      <c r="M252" s="27">
        <f>INDEX(SW_DE_Original!$A$3:$K$329,MATCH(SupplementaryWeight_Line3.9!$F252,SW_DE_Original!$K$3:$K$329,0),8)</f>
        <v>0</v>
      </c>
      <c r="N252" s="27">
        <f>INDEX(SW_DE_Original!$A$3:$K$329,MATCH(SupplementaryWeight_Line3.9!$F252,SW_DE_Original!$K$3:$K$329,0),9)</f>
        <v>0</v>
      </c>
      <c r="O252" s="27">
        <f t="shared" si="6"/>
        <v>10.81</v>
      </c>
      <c r="P252" s="54">
        <f>INDEX(OperationalSharingDetail!$C$4:$Q$330,MATCH(SupplementaryWeight_Line3.9!C252,OperationalSharingDetail!$C$4:$C$330,0),15)</f>
        <v>5</v>
      </c>
      <c r="Q252" s="27">
        <f t="shared" si="7"/>
        <v>15.81</v>
      </c>
    </row>
    <row r="253" spans="1:17" ht="15" x14ac:dyDescent="0.25">
      <c r="A253" s="2">
        <v>2021</v>
      </c>
      <c r="B253" s="2" t="s">
        <v>386</v>
      </c>
      <c r="C253" s="3" t="s">
        <v>257</v>
      </c>
      <c r="D253" s="2" t="s">
        <v>728</v>
      </c>
      <c r="E253" s="2" t="s">
        <v>728</v>
      </c>
      <c r="F253" s="3" t="s">
        <v>257</v>
      </c>
      <c r="G253" s="3" t="s">
        <v>653</v>
      </c>
      <c r="H253" s="27">
        <f>INDEX(SW_DE_Original!$A$3:$K$329,MATCH(SupplementaryWeight_Line3.9!$F253,SW_DE_Original!$K$3:$K$329,0),3)</f>
        <v>1.22</v>
      </c>
      <c r="I253" s="27">
        <f>INDEX(SW_DE_Original!$A$3:$K$329,MATCH(SupplementaryWeight_Line3.9!$F253,SW_DE_Original!$K$3:$K$329,0),4)</f>
        <v>0</v>
      </c>
      <c r="J253" s="27">
        <f>INDEX(SW_DE_Original!$A$3:$K$329,MATCH(SupplementaryWeight_Line3.9!$F253,SW_DE_Original!$K$3:$K$329,0),5)</f>
        <v>0</v>
      </c>
      <c r="K253" s="27">
        <f>INDEX(SW_DE_Original!$A$3:$K$329,MATCH(SupplementaryWeight_Line3.9!$F253,SW_DE_Original!$K$3:$K$329,0),6)</f>
        <v>0</v>
      </c>
      <c r="L253" s="27">
        <f>INDEX(SW_DE_Original!$A$3:$K$329,MATCH(SupplementaryWeight_Line3.9!$F253,SW_DE_Original!$K$3:$K$329,0),7)</f>
        <v>1.88</v>
      </c>
      <c r="M253" s="27">
        <f>INDEX(SW_DE_Original!$A$3:$K$329,MATCH(SupplementaryWeight_Line3.9!$F253,SW_DE_Original!$K$3:$K$329,0),8)</f>
        <v>0</v>
      </c>
      <c r="N253" s="27">
        <f>INDEX(SW_DE_Original!$A$3:$K$329,MATCH(SupplementaryWeight_Line3.9!$F253,SW_DE_Original!$K$3:$K$329,0),9)</f>
        <v>0</v>
      </c>
      <c r="O253" s="27">
        <f t="shared" si="6"/>
        <v>3.0999999999999996</v>
      </c>
      <c r="P253" s="54">
        <f>INDEX(OperationalSharingDetail!$C$4:$Q$330,MATCH(SupplementaryWeight_Line3.9!C253,OperationalSharingDetail!$C$4:$C$330,0),15)</f>
        <v>21</v>
      </c>
      <c r="Q253" s="27">
        <f t="shared" si="7"/>
        <v>24.1</v>
      </c>
    </row>
    <row r="254" spans="1:17" ht="15" x14ac:dyDescent="0.25">
      <c r="A254" s="2">
        <v>2021</v>
      </c>
      <c r="B254" s="2" t="s">
        <v>384</v>
      </c>
      <c r="C254" s="3" t="s">
        <v>259</v>
      </c>
      <c r="D254" s="2" t="s">
        <v>728</v>
      </c>
      <c r="E254" s="2" t="s">
        <v>728</v>
      </c>
      <c r="F254" s="3" t="s">
        <v>259</v>
      </c>
      <c r="G254" s="3" t="s">
        <v>655</v>
      </c>
      <c r="H254" s="27">
        <f>INDEX(SW_DE_Original!$A$3:$K$329,MATCH(SupplementaryWeight_Line3.9!$F254,SW_DE_Original!$K$3:$K$329,0),3)</f>
        <v>7.86</v>
      </c>
      <c r="I254" s="27">
        <f>INDEX(SW_DE_Original!$A$3:$K$329,MATCH(SupplementaryWeight_Line3.9!$F254,SW_DE_Original!$K$3:$K$329,0),4)</f>
        <v>0</v>
      </c>
      <c r="J254" s="27">
        <f>INDEX(SW_DE_Original!$A$3:$K$329,MATCH(SupplementaryWeight_Line3.9!$F254,SW_DE_Original!$K$3:$K$329,0),5)</f>
        <v>0</v>
      </c>
      <c r="K254" s="27">
        <f>INDEX(SW_DE_Original!$A$3:$K$329,MATCH(SupplementaryWeight_Line3.9!$F254,SW_DE_Original!$K$3:$K$329,0),6)</f>
        <v>0</v>
      </c>
      <c r="L254" s="27">
        <f>INDEX(SW_DE_Original!$A$3:$K$329,MATCH(SupplementaryWeight_Line3.9!$F254,SW_DE_Original!$K$3:$K$329,0),7)</f>
        <v>0</v>
      </c>
      <c r="M254" s="27">
        <f>INDEX(SW_DE_Original!$A$3:$K$329,MATCH(SupplementaryWeight_Line3.9!$F254,SW_DE_Original!$K$3:$K$329,0),8)</f>
        <v>0</v>
      </c>
      <c r="N254" s="27">
        <f>INDEX(SW_DE_Original!$A$3:$K$329,MATCH(SupplementaryWeight_Line3.9!$F254,SW_DE_Original!$K$3:$K$329,0),9)</f>
        <v>0</v>
      </c>
      <c r="O254" s="27">
        <f t="shared" si="6"/>
        <v>7.86</v>
      </c>
      <c r="P254" s="54">
        <f>INDEX(OperationalSharingDetail!$C$4:$Q$330,MATCH(SupplementaryWeight_Line3.9!C254,OperationalSharingDetail!$C$4:$C$330,0),15)</f>
        <v>10</v>
      </c>
      <c r="Q254" s="27">
        <f t="shared" si="7"/>
        <v>17.86</v>
      </c>
    </row>
    <row r="255" spans="1:17" ht="15" x14ac:dyDescent="0.25">
      <c r="A255" s="2">
        <v>2021</v>
      </c>
      <c r="B255" s="2" t="s">
        <v>383</v>
      </c>
      <c r="C255" s="3" t="s">
        <v>260</v>
      </c>
      <c r="D255" s="2" t="s">
        <v>728</v>
      </c>
      <c r="E255" s="2" t="s">
        <v>728</v>
      </c>
      <c r="F255" s="3" t="s">
        <v>260</v>
      </c>
      <c r="G255" s="3" t="s">
        <v>656</v>
      </c>
      <c r="H255" s="27">
        <f>INDEX(SW_DE_Original!$A$3:$K$329,MATCH(SupplementaryWeight_Line3.9!$F255,SW_DE_Original!$K$3:$K$329,0),3)</f>
        <v>3.77</v>
      </c>
      <c r="I255" s="27">
        <f>INDEX(SW_DE_Original!$A$3:$K$329,MATCH(SupplementaryWeight_Line3.9!$F255,SW_DE_Original!$K$3:$K$329,0),4)</f>
        <v>0</v>
      </c>
      <c r="J255" s="27">
        <f>INDEX(SW_DE_Original!$A$3:$K$329,MATCH(SupplementaryWeight_Line3.9!$F255,SW_DE_Original!$K$3:$K$329,0),5)</f>
        <v>0</v>
      </c>
      <c r="K255" s="27">
        <f>INDEX(SW_DE_Original!$A$3:$K$329,MATCH(SupplementaryWeight_Line3.9!$F255,SW_DE_Original!$K$3:$K$329,0),6)</f>
        <v>0</v>
      </c>
      <c r="L255" s="27">
        <f>INDEX(SW_DE_Original!$A$3:$K$329,MATCH(SupplementaryWeight_Line3.9!$F255,SW_DE_Original!$K$3:$K$329,0),7)</f>
        <v>2.68</v>
      </c>
      <c r="M255" s="27">
        <f>INDEX(SW_DE_Original!$A$3:$K$329,MATCH(SupplementaryWeight_Line3.9!$F255,SW_DE_Original!$K$3:$K$329,0),8)</f>
        <v>0</v>
      </c>
      <c r="N255" s="27">
        <f>INDEX(SW_DE_Original!$A$3:$K$329,MATCH(SupplementaryWeight_Line3.9!$F255,SW_DE_Original!$K$3:$K$329,0),9)</f>
        <v>0</v>
      </c>
      <c r="O255" s="27">
        <f t="shared" si="6"/>
        <v>6.45</v>
      </c>
      <c r="P255" s="54">
        <f>INDEX(OperationalSharingDetail!$C$4:$Q$330,MATCH(SupplementaryWeight_Line3.9!C255,OperationalSharingDetail!$C$4:$C$330,0),15)</f>
        <v>5</v>
      </c>
      <c r="Q255" s="27">
        <f t="shared" si="7"/>
        <v>11.45</v>
      </c>
    </row>
    <row r="256" spans="1:17" ht="15" x14ac:dyDescent="0.25">
      <c r="A256" s="2">
        <v>2021</v>
      </c>
      <c r="B256" s="2" t="s">
        <v>384</v>
      </c>
      <c r="C256" s="3" t="s">
        <v>261</v>
      </c>
      <c r="D256" s="2" t="s">
        <v>728</v>
      </c>
      <c r="E256" s="2" t="s">
        <v>728</v>
      </c>
      <c r="F256" s="3" t="s">
        <v>261</v>
      </c>
      <c r="G256" s="3" t="s">
        <v>657</v>
      </c>
      <c r="H256" s="27">
        <f>INDEX(SW_DE_Original!$A$3:$K$329,MATCH(SupplementaryWeight_Line3.9!$F256,SW_DE_Original!$K$3:$K$329,0),3)</f>
        <v>3.38</v>
      </c>
      <c r="I256" s="27">
        <f>INDEX(SW_DE_Original!$A$3:$K$329,MATCH(SupplementaryWeight_Line3.9!$F256,SW_DE_Original!$K$3:$K$329,0),4)</f>
        <v>0</v>
      </c>
      <c r="J256" s="27">
        <f>INDEX(SW_DE_Original!$A$3:$K$329,MATCH(SupplementaryWeight_Line3.9!$F256,SW_DE_Original!$K$3:$K$329,0),5)</f>
        <v>0</v>
      </c>
      <c r="K256" s="27">
        <f>INDEX(SW_DE_Original!$A$3:$K$329,MATCH(SupplementaryWeight_Line3.9!$F256,SW_DE_Original!$K$3:$K$329,0),6)</f>
        <v>0</v>
      </c>
      <c r="L256" s="27">
        <f>INDEX(SW_DE_Original!$A$3:$K$329,MATCH(SupplementaryWeight_Line3.9!$F256,SW_DE_Original!$K$3:$K$329,0),7)</f>
        <v>0</v>
      </c>
      <c r="M256" s="27">
        <f>INDEX(SW_DE_Original!$A$3:$K$329,MATCH(SupplementaryWeight_Line3.9!$F256,SW_DE_Original!$K$3:$K$329,0),8)</f>
        <v>0</v>
      </c>
      <c r="N256" s="27">
        <f>INDEX(SW_DE_Original!$A$3:$K$329,MATCH(SupplementaryWeight_Line3.9!$F256,SW_DE_Original!$K$3:$K$329,0),9)</f>
        <v>0</v>
      </c>
      <c r="O256" s="27">
        <f t="shared" si="6"/>
        <v>3.38</v>
      </c>
      <c r="P256" s="54">
        <f>INDEX(OperationalSharingDetail!$C$4:$Q$330,MATCH(SupplementaryWeight_Line3.9!C256,OperationalSharingDetail!$C$4:$C$330,0),15)</f>
        <v>10</v>
      </c>
      <c r="Q256" s="27">
        <f t="shared" si="7"/>
        <v>13.379999999999999</v>
      </c>
    </row>
    <row r="257" spans="1:17" ht="15" x14ac:dyDescent="0.25">
      <c r="A257" s="2">
        <v>2021</v>
      </c>
      <c r="B257" s="2" t="s">
        <v>383</v>
      </c>
      <c r="C257" s="3" t="s">
        <v>262</v>
      </c>
      <c r="D257" s="2" t="s">
        <v>728</v>
      </c>
      <c r="E257" s="2" t="s">
        <v>728</v>
      </c>
      <c r="F257" s="3" t="s">
        <v>262</v>
      </c>
      <c r="G257" s="3" t="s">
        <v>658</v>
      </c>
      <c r="H257" s="27">
        <f>INDEX(SW_DE_Original!$A$3:$K$329,MATCH(SupplementaryWeight_Line3.9!$F257,SW_DE_Original!$K$3:$K$329,0),3)</f>
        <v>2.4500000000000002</v>
      </c>
      <c r="I257" s="27">
        <f>INDEX(SW_DE_Original!$A$3:$K$329,MATCH(SupplementaryWeight_Line3.9!$F257,SW_DE_Original!$K$3:$K$329,0),4)</f>
        <v>0</v>
      </c>
      <c r="J257" s="27">
        <f>INDEX(SW_DE_Original!$A$3:$K$329,MATCH(SupplementaryWeight_Line3.9!$F257,SW_DE_Original!$K$3:$K$329,0),5)</f>
        <v>0</v>
      </c>
      <c r="K257" s="27">
        <f>INDEX(SW_DE_Original!$A$3:$K$329,MATCH(SupplementaryWeight_Line3.9!$F257,SW_DE_Original!$K$3:$K$329,0),6)</f>
        <v>0</v>
      </c>
      <c r="L257" s="27">
        <f>INDEX(SW_DE_Original!$A$3:$K$329,MATCH(SupplementaryWeight_Line3.9!$F257,SW_DE_Original!$K$3:$K$329,0),7)</f>
        <v>1.03</v>
      </c>
      <c r="M257" s="27">
        <f>INDEX(SW_DE_Original!$A$3:$K$329,MATCH(SupplementaryWeight_Line3.9!$F257,SW_DE_Original!$K$3:$K$329,0),8)</f>
        <v>0</v>
      </c>
      <c r="N257" s="27">
        <f>INDEX(SW_DE_Original!$A$3:$K$329,MATCH(SupplementaryWeight_Line3.9!$F257,SW_DE_Original!$K$3:$K$329,0),9)</f>
        <v>0</v>
      </c>
      <c r="O257" s="27">
        <f t="shared" si="6"/>
        <v>3.4800000000000004</v>
      </c>
      <c r="P257" s="54">
        <f>INDEX(OperationalSharingDetail!$C$4:$Q$330,MATCH(SupplementaryWeight_Line3.9!C257,OperationalSharingDetail!$C$4:$C$330,0),15)</f>
        <v>21</v>
      </c>
      <c r="Q257" s="27">
        <f t="shared" si="7"/>
        <v>24.48</v>
      </c>
    </row>
    <row r="258" spans="1:17" ht="15" x14ac:dyDescent="0.25">
      <c r="A258" s="2">
        <v>2021</v>
      </c>
      <c r="B258" s="2" t="s">
        <v>386</v>
      </c>
      <c r="C258" s="3" t="s">
        <v>263</v>
      </c>
      <c r="D258" s="2" t="s">
        <v>728</v>
      </c>
      <c r="E258" s="2" t="s">
        <v>728</v>
      </c>
      <c r="F258" s="3" t="s">
        <v>263</v>
      </c>
      <c r="G258" s="3" t="s">
        <v>659</v>
      </c>
      <c r="H258" s="27">
        <f>INDEX(SW_DE_Original!$A$3:$K$329,MATCH(SupplementaryWeight_Line3.9!$F258,SW_DE_Original!$K$3:$K$329,0),3)</f>
        <v>14.66</v>
      </c>
      <c r="I258" s="27">
        <f>INDEX(SW_DE_Original!$A$3:$K$329,MATCH(SupplementaryWeight_Line3.9!$F258,SW_DE_Original!$K$3:$K$329,0),4)</f>
        <v>0</v>
      </c>
      <c r="J258" s="27">
        <f>INDEX(SW_DE_Original!$A$3:$K$329,MATCH(SupplementaryWeight_Line3.9!$F258,SW_DE_Original!$K$3:$K$329,0),5)</f>
        <v>0</v>
      </c>
      <c r="K258" s="27">
        <f>INDEX(SW_DE_Original!$A$3:$K$329,MATCH(SupplementaryWeight_Line3.9!$F258,SW_DE_Original!$K$3:$K$329,0),6)</f>
        <v>0</v>
      </c>
      <c r="L258" s="27">
        <f>INDEX(SW_DE_Original!$A$3:$K$329,MATCH(SupplementaryWeight_Line3.9!$F258,SW_DE_Original!$K$3:$K$329,0),7)</f>
        <v>0</v>
      </c>
      <c r="M258" s="27">
        <f>INDEX(SW_DE_Original!$A$3:$K$329,MATCH(SupplementaryWeight_Line3.9!$F258,SW_DE_Original!$K$3:$K$329,0),8)</f>
        <v>0</v>
      </c>
      <c r="N258" s="27">
        <f>INDEX(SW_DE_Original!$A$3:$K$329,MATCH(SupplementaryWeight_Line3.9!$F258,SW_DE_Original!$K$3:$K$329,0),9)</f>
        <v>0</v>
      </c>
      <c r="O258" s="27">
        <f t="shared" si="6"/>
        <v>14.66</v>
      </c>
      <c r="P258" s="54">
        <f>INDEX(OperationalSharingDetail!$C$4:$Q$330,MATCH(SupplementaryWeight_Line3.9!C258,OperationalSharingDetail!$C$4:$C$330,0),15)</f>
        <v>21</v>
      </c>
      <c r="Q258" s="27">
        <f t="shared" si="7"/>
        <v>35.659999999999997</v>
      </c>
    </row>
    <row r="259" spans="1:17" ht="15" x14ac:dyDescent="0.25">
      <c r="A259" s="2">
        <v>2021</v>
      </c>
      <c r="B259" s="2" t="s">
        <v>384</v>
      </c>
      <c r="C259" s="3" t="s">
        <v>264</v>
      </c>
      <c r="D259" s="2" t="s">
        <v>728</v>
      </c>
      <c r="E259" s="2" t="s">
        <v>728</v>
      </c>
      <c r="F259" s="3" t="s">
        <v>264</v>
      </c>
      <c r="G259" s="3" t="s">
        <v>660</v>
      </c>
      <c r="H259" s="27">
        <f>INDEX(SW_DE_Original!$A$3:$K$329,MATCH(SupplementaryWeight_Line3.9!$F259,SW_DE_Original!$K$3:$K$329,0),3)</f>
        <v>2.87</v>
      </c>
      <c r="I259" s="27">
        <f>INDEX(SW_DE_Original!$A$3:$K$329,MATCH(SupplementaryWeight_Line3.9!$F259,SW_DE_Original!$K$3:$K$329,0),4)</f>
        <v>0</v>
      </c>
      <c r="J259" s="27">
        <f>INDEX(SW_DE_Original!$A$3:$K$329,MATCH(SupplementaryWeight_Line3.9!$F259,SW_DE_Original!$K$3:$K$329,0),5)</f>
        <v>0</v>
      </c>
      <c r="K259" s="27">
        <f>INDEX(SW_DE_Original!$A$3:$K$329,MATCH(SupplementaryWeight_Line3.9!$F259,SW_DE_Original!$K$3:$K$329,0),6)</f>
        <v>0</v>
      </c>
      <c r="L259" s="27">
        <f>INDEX(SW_DE_Original!$A$3:$K$329,MATCH(SupplementaryWeight_Line3.9!$F259,SW_DE_Original!$K$3:$K$329,0),7)</f>
        <v>0</v>
      </c>
      <c r="M259" s="27">
        <f>INDEX(SW_DE_Original!$A$3:$K$329,MATCH(SupplementaryWeight_Line3.9!$F259,SW_DE_Original!$K$3:$K$329,0),8)</f>
        <v>0</v>
      </c>
      <c r="N259" s="27">
        <f>INDEX(SW_DE_Original!$A$3:$K$329,MATCH(SupplementaryWeight_Line3.9!$F259,SW_DE_Original!$K$3:$K$329,0),9)</f>
        <v>0</v>
      </c>
      <c r="O259" s="27">
        <f t="shared" si="6"/>
        <v>2.87</v>
      </c>
      <c r="P259" s="54">
        <f>INDEX(OperationalSharingDetail!$C$4:$Q$330,MATCH(SupplementaryWeight_Line3.9!C259,OperationalSharingDetail!$C$4:$C$330,0),15)</f>
        <v>5</v>
      </c>
      <c r="Q259" s="27">
        <f t="shared" si="7"/>
        <v>7.87</v>
      </c>
    </row>
    <row r="260" spans="1:17" ht="15" x14ac:dyDescent="0.25">
      <c r="A260" s="2">
        <v>2021</v>
      </c>
      <c r="B260" s="2" t="s">
        <v>385</v>
      </c>
      <c r="C260" s="3" t="s">
        <v>367</v>
      </c>
      <c r="D260" s="2" t="s">
        <v>728</v>
      </c>
      <c r="E260" s="2" t="s">
        <v>728</v>
      </c>
      <c r="F260" s="3" t="s">
        <v>402</v>
      </c>
      <c r="G260" s="3" t="s">
        <v>661</v>
      </c>
      <c r="H260" s="27">
        <f>INDEX(SW_DE_Original!$A$3:$K$329,MATCH(SupplementaryWeight_Line3.9!$F260,SW_DE_Original!$K$3:$K$329,0),3)</f>
        <v>4.43</v>
      </c>
      <c r="I260" s="27">
        <f>INDEX(SW_DE_Original!$A$3:$K$329,MATCH(SupplementaryWeight_Line3.9!$F260,SW_DE_Original!$K$3:$K$329,0),4)</f>
        <v>0</v>
      </c>
      <c r="J260" s="27">
        <f>INDEX(SW_DE_Original!$A$3:$K$329,MATCH(SupplementaryWeight_Line3.9!$F260,SW_DE_Original!$K$3:$K$329,0),5)</f>
        <v>0</v>
      </c>
      <c r="K260" s="27">
        <f>INDEX(SW_DE_Original!$A$3:$K$329,MATCH(SupplementaryWeight_Line3.9!$F260,SW_DE_Original!$K$3:$K$329,0),6)</f>
        <v>0</v>
      </c>
      <c r="L260" s="27">
        <f>INDEX(SW_DE_Original!$A$3:$K$329,MATCH(SupplementaryWeight_Line3.9!$F260,SW_DE_Original!$K$3:$K$329,0),7)</f>
        <v>0</v>
      </c>
      <c r="M260" s="27">
        <f>INDEX(SW_DE_Original!$A$3:$K$329,MATCH(SupplementaryWeight_Line3.9!$F260,SW_DE_Original!$K$3:$K$329,0),8)</f>
        <v>0</v>
      </c>
      <c r="N260" s="27">
        <f>INDEX(SW_DE_Original!$A$3:$K$329,MATCH(SupplementaryWeight_Line3.9!$F260,SW_DE_Original!$K$3:$K$329,0),9)</f>
        <v>0</v>
      </c>
      <c r="O260" s="27">
        <f t="shared" si="6"/>
        <v>4.43</v>
      </c>
      <c r="P260" s="54">
        <f>INDEX(OperationalSharingDetail!$C$4:$Q$330,MATCH(SupplementaryWeight_Line3.9!C260,OperationalSharingDetail!$C$4:$C$330,0),15)</f>
        <v>21</v>
      </c>
      <c r="Q260" s="27">
        <f t="shared" si="7"/>
        <v>25.43</v>
      </c>
    </row>
    <row r="261" spans="1:17" ht="15" x14ac:dyDescent="0.25">
      <c r="A261" s="2">
        <v>2021</v>
      </c>
      <c r="B261" s="2" t="s">
        <v>384</v>
      </c>
      <c r="C261" s="3" t="s">
        <v>265</v>
      </c>
      <c r="D261" s="2" t="s">
        <v>728</v>
      </c>
      <c r="E261" s="2" t="s">
        <v>728</v>
      </c>
      <c r="F261" s="3" t="s">
        <v>265</v>
      </c>
      <c r="G261" s="3" t="s">
        <v>662</v>
      </c>
      <c r="H261" s="27">
        <f>INDEX(SW_DE_Original!$A$3:$K$329,MATCH(SupplementaryWeight_Line3.9!$F261,SW_DE_Original!$K$3:$K$329,0),3)</f>
        <v>155.02000000000001</v>
      </c>
      <c r="I261" s="27">
        <f>INDEX(SW_DE_Original!$A$3:$K$329,MATCH(SupplementaryWeight_Line3.9!$F261,SW_DE_Original!$K$3:$K$329,0),4)</f>
        <v>0</v>
      </c>
      <c r="J261" s="27">
        <f>INDEX(SW_DE_Original!$A$3:$K$329,MATCH(SupplementaryWeight_Line3.9!$F261,SW_DE_Original!$K$3:$K$329,0),5)</f>
        <v>0</v>
      </c>
      <c r="K261" s="27">
        <f>INDEX(SW_DE_Original!$A$3:$K$329,MATCH(SupplementaryWeight_Line3.9!$F261,SW_DE_Original!$K$3:$K$329,0),6)</f>
        <v>0</v>
      </c>
      <c r="L261" s="27">
        <f>INDEX(SW_DE_Original!$A$3:$K$329,MATCH(SupplementaryWeight_Line3.9!$F261,SW_DE_Original!$K$3:$K$329,0),7)</f>
        <v>0</v>
      </c>
      <c r="M261" s="27">
        <f>INDEX(SW_DE_Original!$A$3:$K$329,MATCH(SupplementaryWeight_Line3.9!$F261,SW_DE_Original!$K$3:$K$329,0),8)</f>
        <v>0</v>
      </c>
      <c r="N261" s="27">
        <f>INDEX(SW_DE_Original!$A$3:$K$329,MATCH(SupplementaryWeight_Line3.9!$F261,SW_DE_Original!$K$3:$K$329,0),9)</f>
        <v>0</v>
      </c>
      <c r="O261" s="27">
        <f t="shared" ref="O261:O324" si="8">SUM(H261:N261)</f>
        <v>155.02000000000001</v>
      </c>
      <c r="P261" s="54">
        <f>INDEX(OperationalSharingDetail!$C$4:$Q$330,MATCH(SupplementaryWeight_Line3.9!C261,OperationalSharingDetail!$C$4:$C$330,0),15)</f>
        <v>0</v>
      </c>
      <c r="Q261" s="27">
        <f t="shared" ref="Q261:Q324" si="9">SUM(O261:P261)</f>
        <v>155.02000000000001</v>
      </c>
    </row>
    <row r="262" spans="1:17" ht="15" x14ac:dyDescent="0.25">
      <c r="A262" s="2">
        <v>2021</v>
      </c>
      <c r="B262" s="2" t="s">
        <v>387</v>
      </c>
      <c r="C262" s="3" t="s">
        <v>267</v>
      </c>
      <c r="D262" s="2" t="s">
        <v>728</v>
      </c>
      <c r="E262" s="2" t="s">
        <v>728</v>
      </c>
      <c r="F262" s="3" t="s">
        <v>267</v>
      </c>
      <c r="G262" s="3" t="s">
        <v>664</v>
      </c>
      <c r="H262" s="27">
        <f>INDEX(SW_DE_Original!$A$3:$K$329,MATCH(SupplementaryWeight_Line3.9!$F262,SW_DE_Original!$K$3:$K$329,0),3)</f>
        <v>9.84</v>
      </c>
      <c r="I262" s="27">
        <f>INDEX(SW_DE_Original!$A$3:$K$329,MATCH(SupplementaryWeight_Line3.9!$F262,SW_DE_Original!$K$3:$K$329,0),4)</f>
        <v>0</v>
      </c>
      <c r="J262" s="27">
        <f>INDEX(SW_DE_Original!$A$3:$K$329,MATCH(SupplementaryWeight_Line3.9!$F262,SW_DE_Original!$K$3:$K$329,0),5)</f>
        <v>0</v>
      </c>
      <c r="K262" s="27">
        <f>INDEX(SW_DE_Original!$A$3:$K$329,MATCH(SupplementaryWeight_Line3.9!$F262,SW_DE_Original!$K$3:$K$329,0),6)</f>
        <v>0</v>
      </c>
      <c r="L262" s="27">
        <f>INDEX(SW_DE_Original!$A$3:$K$329,MATCH(SupplementaryWeight_Line3.9!$F262,SW_DE_Original!$K$3:$K$329,0),7)</f>
        <v>0</v>
      </c>
      <c r="M262" s="27">
        <f>INDEX(SW_DE_Original!$A$3:$K$329,MATCH(SupplementaryWeight_Line3.9!$F262,SW_DE_Original!$K$3:$K$329,0),8)</f>
        <v>0</v>
      </c>
      <c r="N262" s="27">
        <f>INDEX(SW_DE_Original!$A$3:$K$329,MATCH(SupplementaryWeight_Line3.9!$F262,SW_DE_Original!$K$3:$K$329,0),9)</f>
        <v>0</v>
      </c>
      <c r="O262" s="27">
        <f t="shared" si="8"/>
        <v>9.84</v>
      </c>
      <c r="P262" s="54">
        <f>INDEX(OperationalSharingDetail!$C$4:$Q$330,MATCH(SupplementaryWeight_Line3.9!C262,OperationalSharingDetail!$C$4:$C$330,0),15)</f>
        <v>0</v>
      </c>
      <c r="Q262" s="27">
        <f t="shared" si="9"/>
        <v>9.84</v>
      </c>
    </row>
    <row r="263" spans="1:17" ht="15" x14ac:dyDescent="0.25">
      <c r="A263" s="2">
        <v>2021</v>
      </c>
      <c r="B263" s="2" t="s">
        <v>385</v>
      </c>
      <c r="C263" s="3" t="s">
        <v>266</v>
      </c>
      <c r="D263" s="2" t="s">
        <v>728</v>
      </c>
      <c r="E263" s="2" t="s">
        <v>728</v>
      </c>
      <c r="F263" s="3" t="s">
        <v>266</v>
      </c>
      <c r="G263" s="3" t="s">
        <v>663</v>
      </c>
      <c r="H263" s="27">
        <f>INDEX(SW_DE_Original!$A$3:$K$329,MATCH(SupplementaryWeight_Line3.9!$F263,SW_DE_Original!$K$3:$K$329,0),3)</f>
        <v>9.08</v>
      </c>
      <c r="I263" s="27">
        <f>INDEX(SW_DE_Original!$A$3:$K$329,MATCH(SupplementaryWeight_Line3.9!$F263,SW_DE_Original!$K$3:$K$329,0),4)</f>
        <v>0</v>
      </c>
      <c r="J263" s="27">
        <f>INDEX(SW_DE_Original!$A$3:$K$329,MATCH(SupplementaryWeight_Line3.9!$F263,SW_DE_Original!$K$3:$K$329,0),5)</f>
        <v>0</v>
      </c>
      <c r="K263" s="27">
        <f>INDEX(SW_DE_Original!$A$3:$K$329,MATCH(SupplementaryWeight_Line3.9!$F263,SW_DE_Original!$K$3:$K$329,0),6)</f>
        <v>0</v>
      </c>
      <c r="L263" s="27">
        <f>INDEX(SW_DE_Original!$A$3:$K$329,MATCH(SupplementaryWeight_Line3.9!$F263,SW_DE_Original!$K$3:$K$329,0),7)</f>
        <v>0</v>
      </c>
      <c r="M263" s="27">
        <f>INDEX(SW_DE_Original!$A$3:$K$329,MATCH(SupplementaryWeight_Line3.9!$F263,SW_DE_Original!$K$3:$K$329,0),8)</f>
        <v>0</v>
      </c>
      <c r="N263" s="27">
        <f>INDEX(SW_DE_Original!$A$3:$K$329,MATCH(SupplementaryWeight_Line3.9!$F263,SW_DE_Original!$K$3:$K$329,0),9)</f>
        <v>0</v>
      </c>
      <c r="O263" s="27">
        <f t="shared" si="8"/>
        <v>9.08</v>
      </c>
      <c r="P263" s="54">
        <f>INDEX(OperationalSharingDetail!$C$4:$Q$330,MATCH(SupplementaryWeight_Line3.9!C263,OperationalSharingDetail!$C$4:$C$330,0),15)</f>
        <v>18</v>
      </c>
      <c r="Q263" s="27">
        <f t="shared" si="9"/>
        <v>27.08</v>
      </c>
    </row>
    <row r="264" spans="1:17" ht="15" x14ac:dyDescent="0.25">
      <c r="A264" s="2">
        <v>2021</v>
      </c>
      <c r="B264" s="2" t="s">
        <v>385</v>
      </c>
      <c r="C264" s="3" t="s">
        <v>269</v>
      </c>
      <c r="D264" s="2" t="s">
        <v>728</v>
      </c>
      <c r="E264" s="2" t="s">
        <v>728</v>
      </c>
      <c r="F264" s="3" t="s">
        <v>269</v>
      </c>
      <c r="G264" s="3" t="s">
        <v>666</v>
      </c>
      <c r="H264" s="27">
        <f>INDEX(SW_DE_Original!$A$3:$K$329,MATCH(SupplementaryWeight_Line3.9!$F264,SW_DE_Original!$K$3:$K$329,0),3)</f>
        <v>3.79</v>
      </c>
      <c r="I264" s="27">
        <f>INDEX(SW_DE_Original!$A$3:$K$329,MATCH(SupplementaryWeight_Line3.9!$F264,SW_DE_Original!$K$3:$K$329,0),4)</f>
        <v>0</v>
      </c>
      <c r="J264" s="27">
        <f>INDEX(SW_DE_Original!$A$3:$K$329,MATCH(SupplementaryWeight_Line3.9!$F264,SW_DE_Original!$K$3:$K$329,0),5)</f>
        <v>0</v>
      </c>
      <c r="K264" s="27">
        <f>INDEX(SW_DE_Original!$A$3:$K$329,MATCH(SupplementaryWeight_Line3.9!$F264,SW_DE_Original!$K$3:$K$329,0),6)</f>
        <v>0</v>
      </c>
      <c r="L264" s="27">
        <f>INDEX(SW_DE_Original!$A$3:$K$329,MATCH(SupplementaryWeight_Line3.9!$F264,SW_DE_Original!$K$3:$K$329,0),7)</f>
        <v>0</v>
      </c>
      <c r="M264" s="27">
        <f>INDEX(SW_DE_Original!$A$3:$K$329,MATCH(SupplementaryWeight_Line3.9!$F264,SW_DE_Original!$K$3:$K$329,0),8)</f>
        <v>0</v>
      </c>
      <c r="N264" s="27">
        <f>INDEX(SW_DE_Original!$A$3:$K$329,MATCH(SupplementaryWeight_Line3.9!$F264,SW_DE_Original!$K$3:$K$329,0),9)</f>
        <v>0</v>
      </c>
      <c r="O264" s="27">
        <f t="shared" si="8"/>
        <v>3.79</v>
      </c>
      <c r="P264" s="54">
        <f>INDEX(OperationalSharingDetail!$C$4:$Q$330,MATCH(SupplementaryWeight_Line3.9!C264,OperationalSharingDetail!$C$4:$C$330,0),15)</f>
        <v>5</v>
      </c>
      <c r="Q264" s="27">
        <f t="shared" si="9"/>
        <v>8.7899999999999991</v>
      </c>
    </row>
    <row r="265" spans="1:17" ht="15" x14ac:dyDescent="0.25">
      <c r="A265" s="2">
        <v>2021</v>
      </c>
      <c r="B265" s="2" t="s">
        <v>384</v>
      </c>
      <c r="C265" s="3" t="s">
        <v>368</v>
      </c>
      <c r="D265" s="2" t="s">
        <v>728</v>
      </c>
      <c r="E265" s="2" t="s">
        <v>728</v>
      </c>
      <c r="F265" s="3" t="s">
        <v>403</v>
      </c>
      <c r="G265" s="3" t="s">
        <v>753</v>
      </c>
      <c r="H265" s="27">
        <f>INDEX(SW_DE_Original!$A$3:$K$329,MATCH(SupplementaryWeight_Line3.9!$F265,SW_DE_Original!$K$3:$K$329,0),3)</f>
        <v>3.56</v>
      </c>
      <c r="I265" s="27">
        <f>INDEX(SW_DE_Original!$A$3:$K$329,MATCH(SupplementaryWeight_Line3.9!$F265,SW_DE_Original!$K$3:$K$329,0),4)</f>
        <v>0</v>
      </c>
      <c r="J265" s="27">
        <f>INDEX(SW_DE_Original!$A$3:$K$329,MATCH(SupplementaryWeight_Line3.9!$F265,SW_DE_Original!$K$3:$K$329,0),5)</f>
        <v>0</v>
      </c>
      <c r="K265" s="27">
        <f>INDEX(SW_DE_Original!$A$3:$K$329,MATCH(SupplementaryWeight_Line3.9!$F265,SW_DE_Original!$K$3:$K$329,0),6)</f>
        <v>0</v>
      </c>
      <c r="L265" s="27">
        <f>INDEX(SW_DE_Original!$A$3:$K$329,MATCH(SupplementaryWeight_Line3.9!$F265,SW_DE_Original!$K$3:$K$329,0),7)</f>
        <v>0</v>
      </c>
      <c r="M265" s="27">
        <f>INDEX(SW_DE_Original!$A$3:$K$329,MATCH(SupplementaryWeight_Line3.9!$F265,SW_DE_Original!$K$3:$K$329,0),8)</f>
        <v>0</v>
      </c>
      <c r="N265" s="27">
        <f>INDEX(SW_DE_Original!$A$3:$K$329,MATCH(SupplementaryWeight_Line3.9!$F265,SW_DE_Original!$K$3:$K$329,0),9)</f>
        <v>0</v>
      </c>
      <c r="O265" s="27">
        <f t="shared" si="8"/>
        <v>3.56</v>
      </c>
      <c r="P265" s="54">
        <f>INDEX(OperationalSharingDetail!$C$4:$Q$330,MATCH(SupplementaryWeight_Line3.9!C265,OperationalSharingDetail!$C$4:$C$330,0),15)</f>
        <v>0</v>
      </c>
      <c r="Q265" s="27">
        <f t="shared" si="9"/>
        <v>3.56</v>
      </c>
    </row>
    <row r="266" spans="1:17" ht="15" x14ac:dyDescent="0.25">
      <c r="A266" s="2">
        <v>2021</v>
      </c>
      <c r="B266" s="2" t="s">
        <v>383</v>
      </c>
      <c r="C266" s="3" t="s">
        <v>271</v>
      </c>
      <c r="D266" s="2" t="s">
        <v>728</v>
      </c>
      <c r="E266" s="2" t="s">
        <v>728</v>
      </c>
      <c r="F266" s="3" t="s">
        <v>271</v>
      </c>
      <c r="G266" s="3" t="s">
        <v>668</v>
      </c>
      <c r="H266" s="27">
        <f>INDEX(SW_DE_Original!$A$3:$K$329,MATCH(SupplementaryWeight_Line3.9!$F266,SW_DE_Original!$K$3:$K$329,0),3)</f>
        <v>1.82</v>
      </c>
      <c r="I266" s="27">
        <f>INDEX(SW_DE_Original!$A$3:$K$329,MATCH(SupplementaryWeight_Line3.9!$F266,SW_DE_Original!$K$3:$K$329,0),4)</f>
        <v>0</v>
      </c>
      <c r="J266" s="27">
        <f>INDEX(SW_DE_Original!$A$3:$K$329,MATCH(SupplementaryWeight_Line3.9!$F266,SW_DE_Original!$K$3:$K$329,0),5)</f>
        <v>0</v>
      </c>
      <c r="K266" s="27">
        <f>INDEX(SW_DE_Original!$A$3:$K$329,MATCH(SupplementaryWeight_Line3.9!$F266,SW_DE_Original!$K$3:$K$329,0),6)</f>
        <v>0</v>
      </c>
      <c r="L266" s="27">
        <f>INDEX(SW_DE_Original!$A$3:$K$329,MATCH(SupplementaryWeight_Line3.9!$F266,SW_DE_Original!$K$3:$K$329,0),7)</f>
        <v>1.67</v>
      </c>
      <c r="M266" s="27">
        <f>INDEX(SW_DE_Original!$A$3:$K$329,MATCH(SupplementaryWeight_Line3.9!$F266,SW_DE_Original!$K$3:$K$329,0),8)</f>
        <v>0</v>
      </c>
      <c r="N266" s="27">
        <f>INDEX(SW_DE_Original!$A$3:$K$329,MATCH(SupplementaryWeight_Line3.9!$F266,SW_DE_Original!$K$3:$K$329,0),9)</f>
        <v>0</v>
      </c>
      <c r="O266" s="27">
        <f t="shared" si="8"/>
        <v>3.49</v>
      </c>
      <c r="P266" s="54">
        <f>INDEX(OperationalSharingDetail!$C$4:$Q$330,MATCH(SupplementaryWeight_Line3.9!C266,OperationalSharingDetail!$C$4:$C$330,0),15)</f>
        <v>21</v>
      </c>
      <c r="Q266" s="27">
        <f t="shared" si="9"/>
        <v>24.490000000000002</v>
      </c>
    </row>
    <row r="267" spans="1:17" ht="15" x14ac:dyDescent="0.25">
      <c r="A267" s="2">
        <v>2021</v>
      </c>
      <c r="B267" s="2" t="s">
        <v>382</v>
      </c>
      <c r="C267" s="3" t="s">
        <v>272</v>
      </c>
      <c r="D267" s="2" t="s">
        <v>728</v>
      </c>
      <c r="E267" s="2" t="s">
        <v>728</v>
      </c>
      <c r="F267" s="3" t="s">
        <v>272</v>
      </c>
      <c r="G267" s="3" t="s">
        <v>754</v>
      </c>
      <c r="H267" s="27">
        <f>INDEX(SW_DE_Original!$A$3:$K$329,MATCH(SupplementaryWeight_Line3.9!$F267,SW_DE_Original!$K$3:$K$329,0),3)</f>
        <v>11.41</v>
      </c>
      <c r="I267" s="27">
        <f>INDEX(SW_DE_Original!$A$3:$K$329,MATCH(SupplementaryWeight_Line3.9!$F267,SW_DE_Original!$K$3:$K$329,0),4)</f>
        <v>0</v>
      </c>
      <c r="J267" s="27">
        <f>INDEX(SW_DE_Original!$A$3:$K$329,MATCH(SupplementaryWeight_Line3.9!$F267,SW_DE_Original!$K$3:$K$329,0),5)</f>
        <v>0</v>
      </c>
      <c r="K267" s="27">
        <f>INDEX(SW_DE_Original!$A$3:$K$329,MATCH(SupplementaryWeight_Line3.9!$F267,SW_DE_Original!$K$3:$K$329,0),6)</f>
        <v>0</v>
      </c>
      <c r="L267" s="27">
        <f>INDEX(SW_DE_Original!$A$3:$K$329,MATCH(SupplementaryWeight_Line3.9!$F267,SW_DE_Original!$K$3:$K$329,0),7)</f>
        <v>0</v>
      </c>
      <c r="M267" s="27">
        <f>INDEX(SW_DE_Original!$A$3:$K$329,MATCH(SupplementaryWeight_Line3.9!$F267,SW_DE_Original!$K$3:$K$329,0),8)</f>
        <v>0</v>
      </c>
      <c r="N267" s="27">
        <f>INDEX(SW_DE_Original!$A$3:$K$329,MATCH(SupplementaryWeight_Line3.9!$F267,SW_DE_Original!$K$3:$K$329,0),9)</f>
        <v>0</v>
      </c>
      <c r="O267" s="27">
        <f t="shared" si="8"/>
        <v>11.41</v>
      </c>
      <c r="P267" s="54">
        <f>INDEX(OperationalSharingDetail!$C$4:$Q$330,MATCH(SupplementaryWeight_Line3.9!C267,OperationalSharingDetail!$C$4:$C$330,0),15)</f>
        <v>0</v>
      </c>
      <c r="Q267" s="27">
        <f t="shared" si="9"/>
        <v>11.41</v>
      </c>
    </row>
    <row r="268" spans="1:17" ht="15" x14ac:dyDescent="0.25">
      <c r="A268" s="2">
        <v>2021</v>
      </c>
      <c r="B268" s="2" t="s">
        <v>389</v>
      </c>
      <c r="C268" s="3" t="s">
        <v>273</v>
      </c>
      <c r="D268" s="2" t="s">
        <v>728</v>
      </c>
      <c r="E268" s="2" t="s">
        <v>728</v>
      </c>
      <c r="F268" s="3" t="s">
        <v>273</v>
      </c>
      <c r="G268" s="3" t="s">
        <v>670</v>
      </c>
      <c r="H268" s="27">
        <f>INDEX(SW_DE_Original!$A$3:$K$329,MATCH(SupplementaryWeight_Line3.9!$F268,SW_DE_Original!$K$3:$K$329,0),3)</f>
        <v>8.44</v>
      </c>
      <c r="I268" s="27">
        <f>INDEX(SW_DE_Original!$A$3:$K$329,MATCH(SupplementaryWeight_Line3.9!$F268,SW_DE_Original!$K$3:$K$329,0),4)</f>
        <v>0.02</v>
      </c>
      <c r="J268" s="27">
        <f>INDEX(SW_DE_Original!$A$3:$K$329,MATCH(SupplementaryWeight_Line3.9!$F268,SW_DE_Original!$K$3:$K$329,0),5)</f>
        <v>0</v>
      </c>
      <c r="K268" s="27">
        <f>INDEX(SW_DE_Original!$A$3:$K$329,MATCH(SupplementaryWeight_Line3.9!$F268,SW_DE_Original!$K$3:$K$329,0),6)</f>
        <v>0</v>
      </c>
      <c r="L268" s="27">
        <f>INDEX(SW_DE_Original!$A$3:$K$329,MATCH(SupplementaryWeight_Line3.9!$F268,SW_DE_Original!$K$3:$K$329,0),7)</f>
        <v>0.88</v>
      </c>
      <c r="M268" s="27">
        <f>INDEX(SW_DE_Original!$A$3:$K$329,MATCH(SupplementaryWeight_Line3.9!$F268,SW_DE_Original!$K$3:$K$329,0),8)</f>
        <v>0</v>
      </c>
      <c r="N268" s="27">
        <f>INDEX(SW_DE_Original!$A$3:$K$329,MATCH(SupplementaryWeight_Line3.9!$F268,SW_DE_Original!$K$3:$K$329,0),9)</f>
        <v>0</v>
      </c>
      <c r="O268" s="27">
        <f t="shared" si="8"/>
        <v>9.34</v>
      </c>
      <c r="P268" s="54">
        <f>INDEX(OperationalSharingDetail!$C$4:$Q$330,MATCH(SupplementaryWeight_Line3.9!C268,OperationalSharingDetail!$C$4:$C$330,0),15)</f>
        <v>21</v>
      </c>
      <c r="Q268" s="27">
        <f t="shared" si="9"/>
        <v>30.34</v>
      </c>
    </row>
    <row r="269" spans="1:17" ht="15" x14ac:dyDescent="0.25">
      <c r="A269" s="2">
        <v>2021</v>
      </c>
      <c r="B269" s="2" t="s">
        <v>381</v>
      </c>
      <c r="C269" s="3" t="s">
        <v>274</v>
      </c>
      <c r="D269" s="2" t="s">
        <v>728</v>
      </c>
      <c r="E269" s="2" t="s">
        <v>728</v>
      </c>
      <c r="F269" s="3" t="s">
        <v>274</v>
      </c>
      <c r="G269" s="3" t="s">
        <v>671</v>
      </c>
      <c r="H269" s="27">
        <f>INDEX(SW_DE_Original!$A$3:$K$329,MATCH(SupplementaryWeight_Line3.9!$F269,SW_DE_Original!$K$3:$K$329,0),3)</f>
        <v>75.349999999999994</v>
      </c>
      <c r="I269" s="27">
        <f>INDEX(SW_DE_Original!$A$3:$K$329,MATCH(SupplementaryWeight_Line3.9!$F269,SW_DE_Original!$K$3:$K$329,0),4)</f>
        <v>0</v>
      </c>
      <c r="J269" s="27">
        <f>INDEX(SW_DE_Original!$A$3:$K$329,MATCH(SupplementaryWeight_Line3.9!$F269,SW_DE_Original!$K$3:$K$329,0),5)</f>
        <v>0</v>
      </c>
      <c r="K269" s="27">
        <f>INDEX(SW_DE_Original!$A$3:$K$329,MATCH(SupplementaryWeight_Line3.9!$F269,SW_DE_Original!$K$3:$K$329,0),6)</f>
        <v>0.25</v>
      </c>
      <c r="L269" s="27">
        <f>INDEX(SW_DE_Original!$A$3:$K$329,MATCH(SupplementaryWeight_Line3.9!$F269,SW_DE_Original!$K$3:$K$329,0),7)</f>
        <v>0</v>
      </c>
      <c r="M269" s="27">
        <f>INDEX(SW_DE_Original!$A$3:$K$329,MATCH(SupplementaryWeight_Line3.9!$F269,SW_DE_Original!$K$3:$K$329,0),8)</f>
        <v>0</v>
      </c>
      <c r="N269" s="27">
        <f>INDEX(SW_DE_Original!$A$3:$K$329,MATCH(SupplementaryWeight_Line3.9!$F269,SW_DE_Original!$K$3:$K$329,0),9)</f>
        <v>0</v>
      </c>
      <c r="O269" s="27">
        <f t="shared" si="8"/>
        <v>75.599999999999994</v>
      </c>
      <c r="P269" s="54">
        <f>INDEX(OperationalSharingDetail!$C$4:$Q$330,MATCH(SupplementaryWeight_Line3.9!C269,OperationalSharingDetail!$C$4:$C$330,0),15)</f>
        <v>0</v>
      </c>
      <c r="Q269" s="27">
        <f t="shared" si="9"/>
        <v>75.599999999999994</v>
      </c>
    </row>
    <row r="270" spans="1:17" ht="15" x14ac:dyDescent="0.25">
      <c r="A270" s="2">
        <v>2021</v>
      </c>
      <c r="B270" s="2" t="s">
        <v>381</v>
      </c>
      <c r="C270" s="3" t="s">
        <v>268</v>
      </c>
      <c r="D270" s="2" t="s">
        <v>728</v>
      </c>
      <c r="E270" s="2" t="s">
        <v>728</v>
      </c>
      <c r="F270" s="3" t="s">
        <v>268</v>
      </c>
      <c r="G270" s="3" t="s">
        <v>665</v>
      </c>
      <c r="H270" s="27">
        <f>INDEX(SW_DE_Original!$A$3:$K$329,MATCH(SupplementaryWeight_Line3.9!$F270,SW_DE_Original!$K$3:$K$329,0),3)</f>
        <v>3.64</v>
      </c>
      <c r="I270" s="27">
        <f>INDEX(SW_DE_Original!$A$3:$K$329,MATCH(SupplementaryWeight_Line3.9!$F270,SW_DE_Original!$K$3:$K$329,0),4)</f>
        <v>0</v>
      </c>
      <c r="J270" s="27">
        <f>INDEX(SW_DE_Original!$A$3:$K$329,MATCH(SupplementaryWeight_Line3.9!$F270,SW_DE_Original!$K$3:$K$329,0),5)</f>
        <v>0</v>
      </c>
      <c r="K270" s="27">
        <f>INDEX(SW_DE_Original!$A$3:$K$329,MATCH(SupplementaryWeight_Line3.9!$F270,SW_DE_Original!$K$3:$K$329,0),6)</f>
        <v>0</v>
      </c>
      <c r="L270" s="27">
        <f>INDEX(SW_DE_Original!$A$3:$K$329,MATCH(SupplementaryWeight_Line3.9!$F270,SW_DE_Original!$K$3:$K$329,0),7)</f>
        <v>0</v>
      </c>
      <c r="M270" s="27">
        <f>INDEX(SW_DE_Original!$A$3:$K$329,MATCH(SupplementaryWeight_Line3.9!$F270,SW_DE_Original!$K$3:$K$329,0),8)</f>
        <v>0</v>
      </c>
      <c r="N270" s="27">
        <f>INDEX(SW_DE_Original!$A$3:$K$329,MATCH(SupplementaryWeight_Line3.9!$F270,SW_DE_Original!$K$3:$K$329,0),9)</f>
        <v>0</v>
      </c>
      <c r="O270" s="27">
        <f t="shared" si="8"/>
        <v>3.64</v>
      </c>
      <c r="P270" s="54">
        <f>INDEX(OperationalSharingDetail!$C$4:$Q$330,MATCH(SupplementaryWeight_Line3.9!C270,OperationalSharingDetail!$C$4:$C$330,0),15)</f>
        <v>21</v>
      </c>
      <c r="Q270" s="27">
        <f t="shared" si="9"/>
        <v>24.64</v>
      </c>
    </row>
    <row r="271" spans="1:17" ht="15" x14ac:dyDescent="0.25">
      <c r="A271" s="2">
        <v>2021</v>
      </c>
      <c r="B271" s="2" t="s">
        <v>385</v>
      </c>
      <c r="C271" s="3" t="s">
        <v>270</v>
      </c>
      <c r="D271" s="2" t="s">
        <v>728</v>
      </c>
      <c r="E271" s="2" t="s">
        <v>728</v>
      </c>
      <c r="F271" s="3" t="s">
        <v>270</v>
      </c>
      <c r="G271" s="3" t="s">
        <v>755</v>
      </c>
      <c r="H271" s="27">
        <f>INDEX(SW_DE_Original!$A$3:$K$329,MATCH(SupplementaryWeight_Line3.9!$F271,SW_DE_Original!$K$3:$K$329,0),3)</f>
        <v>4.78</v>
      </c>
      <c r="I271" s="27">
        <f>INDEX(SW_DE_Original!$A$3:$K$329,MATCH(SupplementaryWeight_Line3.9!$F271,SW_DE_Original!$K$3:$K$329,0),4)</f>
        <v>0</v>
      </c>
      <c r="J271" s="27">
        <f>INDEX(SW_DE_Original!$A$3:$K$329,MATCH(SupplementaryWeight_Line3.9!$F271,SW_DE_Original!$K$3:$K$329,0),5)</f>
        <v>0</v>
      </c>
      <c r="K271" s="27">
        <f>INDEX(SW_DE_Original!$A$3:$K$329,MATCH(SupplementaryWeight_Line3.9!$F271,SW_DE_Original!$K$3:$K$329,0),6)</f>
        <v>0</v>
      </c>
      <c r="L271" s="27">
        <f>INDEX(SW_DE_Original!$A$3:$K$329,MATCH(SupplementaryWeight_Line3.9!$F271,SW_DE_Original!$K$3:$K$329,0),7)</f>
        <v>0</v>
      </c>
      <c r="M271" s="27">
        <f>INDEX(SW_DE_Original!$A$3:$K$329,MATCH(SupplementaryWeight_Line3.9!$F271,SW_DE_Original!$K$3:$K$329,0),8)</f>
        <v>0</v>
      </c>
      <c r="N271" s="27">
        <f>INDEX(SW_DE_Original!$A$3:$K$329,MATCH(SupplementaryWeight_Line3.9!$F271,SW_DE_Original!$K$3:$K$329,0),9)</f>
        <v>0</v>
      </c>
      <c r="O271" s="27">
        <f t="shared" si="8"/>
        <v>4.78</v>
      </c>
      <c r="P271" s="54">
        <f>INDEX(OperationalSharingDetail!$C$4:$Q$330,MATCH(SupplementaryWeight_Line3.9!C271,OperationalSharingDetail!$C$4:$C$330,0),15)</f>
        <v>21</v>
      </c>
      <c r="Q271" s="27">
        <f t="shared" si="9"/>
        <v>25.78</v>
      </c>
    </row>
    <row r="272" spans="1:17" ht="15" x14ac:dyDescent="0.25">
      <c r="A272" s="2">
        <v>2021</v>
      </c>
      <c r="B272" s="2" t="s">
        <v>385</v>
      </c>
      <c r="C272" s="3" t="s">
        <v>275</v>
      </c>
      <c r="D272" s="2" t="s">
        <v>728</v>
      </c>
      <c r="E272" s="2" t="s">
        <v>728</v>
      </c>
      <c r="F272" s="3" t="s">
        <v>275</v>
      </c>
      <c r="G272" s="3" t="s">
        <v>672</v>
      </c>
      <c r="H272" s="27">
        <f>INDEX(SW_DE_Original!$A$3:$K$329,MATCH(SupplementaryWeight_Line3.9!$F272,SW_DE_Original!$K$3:$K$329,0),3)</f>
        <v>22.85</v>
      </c>
      <c r="I272" s="27">
        <f>INDEX(SW_DE_Original!$A$3:$K$329,MATCH(SupplementaryWeight_Line3.9!$F272,SW_DE_Original!$K$3:$K$329,0),4)</f>
        <v>0</v>
      </c>
      <c r="J272" s="27">
        <f>INDEX(SW_DE_Original!$A$3:$K$329,MATCH(SupplementaryWeight_Line3.9!$F272,SW_DE_Original!$K$3:$K$329,0),5)</f>
        <v>0</v>
      </c>
      <c r="K272" s="27">
        <f>INDEX(SW_DE_Original!$A$3:$K$329,MATCH(SupplementaryWeight_Line3.9!$F272,SW_DE_Original!$K$3:$K$329,0),6)</f>
        <v>0</v>
      </c>
      <c r="L272" s="27">
        <f>INDEX(SW_DE_Original!$A$3:$K$329,MATCH(SupplementaryWeight_Line3.9!$F272,SW_DE_Original!$K$3:$K$329,0),7)</f>
        <v>0</v>
      </c>
      <c r="M272" s="27">
        <f>INDEX(SW_DE_Original!$A$3:$K$329,MATCH(SupplementaryWeight_Line3.9!$F272,SW_DE_Original!$K$3:$K$329,0),8)</f>
        <v>0</v>
      </c>
      <c r="N272" s="27">
        <f>INDEX(SW_DE_Original!$A$3:$K$329,MATCH(SupplementaryWeight_Line3.9!$F272,SW_DE_Original!$K$3:$K$329,0),9)</f>
        <v>0</v>
      </c>
      <c r="O272" s="27">
        <f t="shared" si="8"/>
        <v>22.85</v>
      </c>
      <c r="P272" s="54">
        <f>INDEX(OperationalSharingDetail!$C$4:$Q$330,MATCH(SupplementaryWeight_Line3.9!C272,OperationalSharingDetail!$C$4:$C$330,0),15)</f>
        <v>0</v>
      </c>
      <c r="Q272" s="27">
        <f t="shared" si="9"/>
        <v>22.85</v>
      </c>
    </row>
    <row r="273" spans="1:17" ht="15" x14ac:dyDescent="0.25">
      <c r="A273" s="2">
        <v>2021</v>
      </c>
      <c r="B273" s="2" t="s">
        <v>385</v>
      </c>
      <c r="C273" s="3" t="s">
        <v>276</v>
      </c>
      <c r="D273" s="2" t="s">
        <v>728</v>
      </c>
      <c r="E273" s="2" t="s">
        <v>728</v>
      </c>
      <c r="F273" s="3" t="s">
        <v>276</v>
      </c>
      <c r="G273" s="3" t="s">
        <v>673</v>
      </c>
      <c r="H273" s="27">
        <f>INDEX(SW_DE_Original!$A$3:$K$329,MATCH(SupplementaryWeight_Line3.9!$F273,SW_DE_Original!$K$3:$K$329,0),3)</f>
        <v>5.16</v>
      </c>
      <c r="I273" s="27">
        <f>INDEX(SW_DE_Original!$A$3:$K$329,MATCH(SupplementaryWeight_Line3.9!$F273,SW_DE_Original!$K$3:$K$329,0),4)</f>
        <v>0</v>
      </c>
      <c r="J273" s="27">
        <f>INDEX(SW_DE_Original!$A$3:$K$329,MATCH(SupplementaryWeight_Line3.9!$F273,SW_DE_Original!$K$3:$K$329,0),5)</f>
        <v>0</v>
      </c>
      <c r="K273" s="27">
        <f>INDEX(SW_DE_Original!$A$3:$K$329,MATCH(SupplementaryWeight_Line3.9!$F273,SW_DE_Original!$K$3:$K$329,0),6)</f>
        <v>0</v>
      </c>
      <c r="L273" s="27">
        <f>INDEX(SW_DE_Original!$A$3:$K$329,MATCH(SupplementaryWeight_Line3.9!$F273,SW_DE_Original!$K$3:$K$329,0),7)</f>
        <v>0</v>
      </c>
      <c r="M273" s="27">
        <f>INDEX(SW_DE_Original!$A$3:$K$329,MATCH(SupplementaryWeight_Line3.9!$F273,SW_DE_Original!$K$3:$K$329,0),8)</f>
        <v>0</v>
      </c>
      <c r="N273" s="27">
        <f>INDEX(SW_DE_Original!$A$3:$K$329,MATCH(SupplementaryWeight_Line3.9!$F273,SW_DE_Original!$K$3:$K$329,0),9)</f>
        <v>0</v>
      </c>
      <c r="O273" s="27">
        <f t="shared" si="8"/>
        <v>5.16</v>
      </c>
      <c r="P273" s="54">
        <f>INDEX(OperationalSharingDetail!$C$4:$Q$330,MATCH(SupplementaryWeight_Line3.9!C273,OperationalSharingDetail!$C$4:$C$330,0),15)</f>
        <v>0</v>
      </c>
      <c r="Q273" s="27">
        <f t="shared" si="9"/>
        <v>5.16</v>
      </c>
    </row>
    <row r="274" spans="1:17" ht="15" x14ac:dyDescent="0.25">
      <c r="A274" s="2">
        <v>2021</v>
      </c>
      <c r="B274" s="2" t="s">
        <v>387</v>
      </c>
      <c r="C274" s="3" t="s">
        <v>277</v>
      </c>
      <c r="D274" s="2" t="s">
        <v>728</v>
      </c>
      <c r="E274" s="2" t="s">
        <v>728</v>
      </c>
      <c r="F274" s="3" t="s">
        <v>277</v>
      </c>
      <c r="G274" s="3" t="s">
        <v>674</v>
      </c>
      <c r="H274" s="27">
        <f>INDEX(SW_DE_Original!$A$3:$K$329,MATCH(SupplementaryWeight_Line3.9!$F274,SW_DE_Original!$K$3:$K$329,0),3)</f>
        <v>3.69</v>
      </c>
      <c r="I274" s="27">
        <f>INDEX(SW_DE_Original!$A$3:$K$329,MATCH(SupplementaryWeight_Line3.9!$F274,SW_DE_Original!$K$3:$K$329,0),4)</f>
        <v>0</v>
      </c>
      <c r="J274" s="27">
        <f>INDEX(SW_DE_Original!$A$3:$K$329,MATCH(SupplementaryWeight_Line3.9!$F274,SW_DE_Original!$K$3:$K$329,0),5)</f>
        <v>0</v>
      </c>
      <c r="K274" s="27">
        <f>INDEX(SW_DE_Original!$A$3:$K$329,MATCH(SupplementaryWeight_Line3.9!$F274,SW_DE_Original!$K$3:$K$329,0),6)</f>
        <v>0</v>
      </c>
      <c r="L274" s="27">
        <f>INDEX(SW_DE_Original!$A$3:$K$329,MATCH(SupplementaryWeight_Line3.9!$F274,SW_DE_Original!$K$3:$K$329,0),7)</f>
        <v>2.72</v>
      </c>
      <c r="M274" s="27">
        <f>INDEX(SW_DE_Original!$A$3:$K$329,MATCH(SupplementaryWeight_Line3.9!$F274,SW_DE_Original!$K$3:$K$329,0),8)</f>
        <v>0</v>
      </c>
      <c r="N274" s="27">
        <f>INDEX(SW_DE_Original!$A$3:$K$329,MATCH(SupplementaryWeight_Line3.9!$F274,SW_DE_Original!$K$3:$K$329,0),9)</f>
        <v>0</v>
      </c>
      <c r="O274" s="27">
        <f t="shared" si="8"/>
        <v>6.41</v>
      </c>
      <c r="P274" s="54">
        <f>INDEX(OperationalSharingDetail!$C$4:$Q$330,MATCH(SupplementaryWeight_Line3.9!C274,OperationalSharingDetail!$C$4:$C$330,0),15)</f>
        <v>21</v>
      </c>
      <c r="Q274" s="27">
        <f t="shared" si="9"/>
        <v>27.41</v>
      </c>
    </row>
    <row r="275" spans="1:17" ht="15" x14ac:dyDescent="0.25">
      <c r="A275" s="2">
        <v>2021</v>
      </c>
      <c r="B275" s="2" t="s">
        <v>382</v>
      </c>
      <c r="C275" s="3" t="s">
        <v>252</v>
      </c>
      <c r="D275" s="2" t="s">
        <v>728</v>
      </c>
      <c r="E275" s="2" t="s">
        <v>728</v>
      </c>
      <c r="F275" s="3" t="s">
        <v>252</v>
      </c>
      <c r="G275" s="3" t="s">
        <v>648</v>
      </c>
      <c r="H275" s="27">
        <f>INDEX(SW_DE_Original!$A$3:$K$329,MATCH(SupplementaryWeight_Line3.9!$F275,SW_DE_Original!$K$3:$K$329,0),3)</f>
        <v>2.91</v>
      </c>
      <c r="I275" s="27">
        <f>INDEX(SW_DE_Original!$A$3:$K$329,MATCH(SupplementaryWeight_Line3.9!$F275,SW_DE_Original!$K$3:$K$329,0),4)</f>
        <v>0.04</v>
      </c>
      <c r="J275" s="27">
        <f>INDEX(SW_DE_Original!$A$3:$K$329,MATCH(SupplementaryWeight_Line3.9!$F275,SW_DE_Original!$K$3:$K$329,0),5)</f>
        <v>0</v>
      </c>
      <c r="K275" s="27">
        <f>INDEX(SW_DE_Original!$A$3:$K$329,MATCH(SupplementaryWeight_Line3.9!$F275,SW_DE_Original!$K$3:$K$329,0),6)</f>
        <v>0</v>
      </c>
      <c r="L275" s="27">
        <f>INDEX(SW_DE_Original!$A$3:$K$329,MATCH(SupplementaryWeight_Line3.9!$F275,SW_DE_Original!$K$3:$K$329,0),7)</f>
        <v>0</v>
      </c>
      <c r="M275" s="27">
        <f>INDEX(SW_DE_Original!$A$3:$K$329,MATCH(SupplementaryWeight_Line3.9!$F275,SW_DE_Original!$K$3:$K$329,0),8)</f>
        <v>0</v>
      </c>
      <c r="N275" s="27">
        <f>INDEX(SW_DE_Original!$A$3:$K$329,MATCH(SupplementaryWeight_Line3.9!$F275,SW_DE_Original!$K$3:$K$329,0),9)</f>
        <v>0</v>
      </c>
      <c r="O275" s="27">
        <f t="shared" si="8"/>
        <v>2.95</v>
      </c>
      <c r="P275" s="54">
        <f>INDEX(OperationalSharingDetail!$C$4:$Q$330,MATCH(SupplementaryWeight_Line3.9!C275,OperationalSharingDetail!$C$4:$C$330,0),15)</f>
        <v>21</v>
      </c>
      <c r="Q275" s="27">
        <f t="shared" si="9"/>
        <v>23.95</v>
      </c>
    </row>
    <row r="276" spans="1:17" ht="15" x14ac:dyDescent="0.25">
      <c r="A276" s="2">
        <v>2021</v>
      </c>
      <c r="B276" s="2" t="s">
        <v>383</v>
      </c>
      <c r="C276" s="3" t="s">
        <v>278</v>
      </c>
      <c r="D276" s="2" t="s">
        <v>728</v>
      </c>
      <c r="E276" s="2" t="s">
        <v>728</v>
      </c>
      <c r="F276" s="3" t="s">
        <v>278</v>
      </c>
      <c r="G276" s="3" t="s">
        <v>675</v>
      </c>
      <c r="H276" s="27">
        <f>INDEX(SW_DE_Original!$A$3:$K$329,MATCH(SupplementaryWeight_Line3.9!$F276,SW_DE_Original!$K$3:$K$329,0),3)</f>
        <v>1.67</v>
      </c>
      <c r="I276" s="27">
        <f>INDEX(SW_DE_Original!$A$3:$K$329,MATCH(SupplementaryWeight_Line3.9!$F276,SW_DE_Original!$K$3:$K$329,0),4)</f>
        <v>0</v>
      </c>
      <c r="J276" s="27">
        <f>INDEX(SW_DE_Original!$A$3:$K$329,MATCH(SupplementaryWeight_Line3.9!$F276,SW_DE_Original!$K$3:$K$329,0),5)</f>
        <v>0</v>
      </c>
      <c r="K276" s="27">
        <f>INDEX(SW_DE_Original!$A$3:$K$329,MATCH(SupplementaryWeight_Line3.9!$F276,SW_DE_Original!$K$3:$K$329,0),6)</f>
        <v>0</v>
      </c>
      <c r="L276" s="27">
        <f>INDEX(SW_DE_Original!$A$3:$K$329,MATCH(SupplementaryWeight_Line3.9!$F276,SW_DE_Original!$K$3:$K$329,0),7)</f>
        <v>1.96</v>
      </c>
      <c r="M276" s="27">
        <f>INDEX(SW_DE_Original!$A$3:$K$329,MATCH(SupplementaryWeight_Line3.9!$F276,SW_DE_Original!$K$3:$K$329,0),8)</f>
        <v>0</v>
      </c>
      <c r="N276" s="27">
        <f>INDEX(SW_DE_Original!$A$3:$K$329,MATCH(SupplementaryWeight_Line3.9!$F276,SW_DE_Original!$K$3:$K$329,0),9)</f>
        <v>0</v>
      </c>
      <c r="O276" s="27">
        <f t="shared" si="8"/>
        <v>3.63</v>
      </c>
      <c r="P276" s="54">
        <f>INDEX(OperationalSharingDetail!$C$4:$Q$330,MATCH(SupplementaryWeight_Line3.9!C276,OperationalSharingDetail!$C$4:$C$330,0),15)</f>
        <v>16</v>
      </c>
      <c r="Q276" s="27">
        <f t="shared" si="9"/>
        <v>19.63</v>
      </c>
    </row>
    <row r="277" spans="1:17" ht="15" x14ac:dyDescent="0.25">
      <c r="A277" s="2">
        <v>2021</v>
      </c>
      <c r="B277" s="2" t="s">
        <v>389</v>
      </c>
      <c r="C277" s="3" t="s">
        <v>279</v>
      </c>
      <c r="D277" s="2" t="s">
        <v>728</v>
      </c>
      <c r="E277" s="2" t="s">
        <v>728</v>
      </c>
      <c r="F277" s="3" t="s">
        <v>279</v>
      </c>
      <c r="G277" s="3" t="s">
        <v>676</v>
      </c>
      <c r="H277" s="27">
        <f>INDEX(SW_DE_Original!$A$3:$K$329,MATCH(SupplementaryWeight_Line3.9!$F277,SW_DE_Original!$K$3:$K$329,0),3)</f>
        <v>0.86</v>
      </c>
      <c r="I277" s="27">
        <f>INDEX(SW_DE_Original!$A$3:$K$329,MATCH(SupplementaryWeight_Line3.9!$F277,SW_DE_Original!$K$3:$K$329,0),4)</f>
        <v>0.09</v>
      </c>
      <c r="J277" s="27">
        <f>INDEX(SW_DE_Original!$A$3:$K$329,MATCH(SupplementaryWeight_Line3.9!$F277,SW_DE_Original!$K$3:$K$329,0),5)</f>
        <v>0</v>
      </c>
      <c r="K277" s="27">
        <f>INDEX(SW_DE_Original!$A$3:$K$329,MATCH(SupplementaryWeight_Line3.9!$F277,SW_DE_Original!$K$3:$K$329,0),6)</f>
        <v>0</v>
      </c>
      <c r="L277" s="27">
        <f>INDEX(SW_DE_Original!$A$3:$K$329,MATCH(SupplementaryWeight_Line3.9!$F277,SW_DE_Original!$K$3:$K$329,0),7)</f>
        <v>0</v>
      </c>
      <c r="M277" s="27">
        <f>INDEX(SW_DE_Original!$A$3:$K$329,MATCH(SupplementaryWeight_Line3.9!$F277,SW_DE_Original!$K$3:$K$329,0),8)</f>
        <v>0</v>
      </c>
      <c r="N277" s="27">
        <f>INDEX(SW_DE_Original!$A$3:$K$329,MATCH(SupplementaryWeight_Line3.9!$F277,SW_DE_Original!$K$3:$K$329,0),9)</f>
        <v>0</v>
      </c>
      <c r="O277" s="27">
        <f t="shared" si="8"/>
        <v>0.95</v>
      </c>
      <c r="P277" s="54">
        <f>INDEX(OperationalSharingDetail!$C$4:$Q$330,MATCH(SupplementaryWeight_Line3.9!C277,OperationalSharingDetail!$C$4:$C$330,0),15)</f>
        <v>21</v>
      </c>
      <c r="Q277" s="27">
        <f t="shared" si="9"/>
        <v>21.95</v>
      </c>
    </row>
    <row r="278" spans="1:17" ht="15" x14ac:dyDescent="0.25">
      <c r="A278" s="2">
        <v>2021</v>
      </c>
      <c r="B278" s="2" t="s">
        <v>385</v>
      </c>
      <c r="C278" s="3" t="s">
        <v>280</v>
      </c>
      <c r="D278" s="2" t="s">
        <v>728</v>
      </c>
      <c r="E278" s="2" t="s">
        <v>728</v>
      </c>
      <c r="F278" s="3" t="s">
        <v>280</v>
      </c>
      <c r="G278" s="3" t="s">
        <v>677</v>
      </c>
      <c r="H278" s="27">
        <f>INDEX(SW_DE_Original!$A$3:$K$329,MATCH(SupplementaryWeight_Line3.9!$F278,SW_DE_Original!$K$3:$K$329,0),3)</f>
        <v>20.51</v>
      </c>
      <c r="I278" s="27">
        <f>INDEX(SW_DE_Original!$A$3:$K$329,MATCH(SupplementaryWeight_Line3.9!$F278,SW_DE_Original!$K$3:$K$329,0),4)</f>
        <v>0</v>
      </c>
      <c r="J278" s="27">
        <f>INDEX(SW_DE_Original!$A$3:$K$329,MATCH(SupplementaryWeight_Line3.9!$F278,SW_DE_Original!$K$3:$K$329,0),5)</f>
        <v>0</v>
      </c>
      <c r="K278" s="27">
        <f>INDEX(SW_DE_Original!$A$3:$K$329,MATCH(SupplementaryWeight_Line3.9!$F278,SW_DE_Original!$K$3:$K$329,0),6)</f>
        <v>0</v>
      </c>
      <c r="L278" s="27">
        <f>INDEX(SW_DE_Original!$A$3:$K$329,MATCH(SupplementaryWeight_Line3.9!$F278,SW_DE_Original!$K$3:$K$329,0),7)</f>
        <v>0</v>
      </c>
      <c r="M278" s="27">
        <f>INDEX(SW_DE_Original!$A$3:$K$329,MATCH(SupplementaryWeight_Line3.9!$F278,SW_DE_Original!$K$3:$K$329,0),8)</f>
        <v>0</v>
      </c>
      <c r="N278" s="27">
        <f>INDEX(SW_DE_Original!$A$3:$K$329,MATCH(SupplementaryWeight_Line3.9!$F278,SW_DE_Original!$K$3:$K$329,0),9)</f>
        <v>0</v>
      </c>
      <c r="O278" s="27">
        <f t="shared" si="8"/>
        <v>20.51</v>
      </c>
      <c r="P278" s="54">
        <f>INDEX(OperationalSharingDetail!$C$4:$Q$330,MATCH(SupplementaryWeight_Line3.9!C278,OperationalSharingDetail!$C$4:$C$330,0),15)</f>
        <v>0</v>
      </c>
      <c r="Q278" s="27">
        <f t="shared" si="9"/>
        <v>20.51</v>
      </c>
    </row>
    <row r="279" spans="1:17" ht="15" x14ac:dyDescent="0.25">
      <c r="A279" s="2">
        <v>2021</v>
      </c>
      <c r="B279" s="2" t="s">
        <v>385</v>
      </c>
      <c r="C279" s="3" t="s">
        <v>281</v>
      </c>
      <c r="D279" s="2" t="s">
        <v>728</v>
      </c>
      <c r="E279" s="2" t="s">
        <v>728</v>
      </c>
      <c r="F279" s="3" t="s">
        <v>281</v>
      </c>
      <c r="G279" s="3" t="s">
        <v>678</v>
      </c>
      <c r="H279" s="27">
        <f>INDEX(SW_DE_Original!$A$3:$K$329,MATCH(SupplementaryWeight_Line3.9!$F279,SW_DE_Original!$K$3:$K$329,0),3)</f>
        <v>1.64</v>
      </c>
      <c r="I279" s="27">
        <f>INDEX(SW_DE_Original!$A$3:$K$329,MATCH(SupplementaryWeight_Line3.9!$F279,SW_DE_Original!$K$3:$K$329,0),4)</f>
        <v>0</v>
      </c>
      <c r="J279" s="27">
        <f>INDEX(SW_DE_Original!$A$3:$K$329,MATCH(SupplementaryWeight_Line3.9!$F279,SW_DE_Original!$K$3:$K$329,0),5)</f>
        <v>0</v>
      </c>
      <c r="K279" s="27">
        <f>INDEX(SW_DE_Original!$A$3:$K$329,MATCH(SupplementaryWeight_Line3.9!$F279,SW_DE_Original!$K$3:$K$329,0),6)</f>
        <v>0</v>
      </c>
      <c r="L279" s="27">
        <f>INDEX(SW_DE_Original!$A$3:$K$329,MATCH(SupplementaryWeight_Line3.9!$F279,SW_DE_Original!$K$3:$K$329,0),7)</f>
        <v>5.27</v>
      </c>
      <c r="M279" s="27">
        <f>INDEX(SW_DE_Original!$A$3:$K$329,MATCH(SupplementaryWeight_Line3.9!$F279,SW_DE_Original!$K$3:$K$329,0),8)</f>
        <v>0</v>
      </c>
      <c r="N279" s="27">
        <f>INDEX(SW_DE_Original!$A$3:$K$329,MATCH(SupplementaryWeight_Line3.9!$F279,SW_DE_Original!$K$3:$K$329,0),9)</f>
        <v>0</v>
      </c>
      <c r="O279" s="27">
        <f t="shared" si="8"/>
        <v>6.9099999999999993</v>
      </c>
      <c r="P279" s="54">
        <f>INDEX(OperationalSharingDetail!$C$4:$Q$330,MATCH(SupplementaryWeight_Line3.9!C279,OperationalSharingDetail!$C$4:$C$330,0),15)</f>
        <v>21</v>
      </c>
      <c r="Q279" s="27">
        <f t="shared" si="9"/>
        <v>27.91</v>
      </c>
    </row>
    <row r="280" spans="1:17" ht="15" x14ac:dyDescent="0.25">
      <c r="A280" s="2">
        <v>2021</v>
      </c>
      <c r="B280" s="2" t="s">
        <v>382</v>
      </c>
      <c r="C280" s="3" t="s">
        <v>283</v>
      </c>
      <c r="D280" s="2" t="s">
        <v>728</v>
      </c>
      <c r="E280" s="2" t="s">
        <v>728</v>
      </c>
      <c r="F280" s="3" t="s">
        <v>283</v>
      </c>
      <c r="G280" s="3" t="s">
        <v>680</v>
      </c>
      <c r="H280" s="27">
        <f>INDEX(SW_DE_Original!$A$3:$K$329,MATCH(SupplementaryWeight_Line3.9!$F280,SW_DE_Original!$K$3:$K$329,0),3)</f>
        <v>2.9</v>
      </c>
      <c r="I280" s="27">
        <f>INDEX(SW_DE_Original!$A$3:$K$329,MATCH(SupplementaryWeight_Line3.9!$F280,SW_DE_Original!$K$3:$K$329,0),4)</f>
        <v>0.04</v>
      </c>
      <c r="J280" s="27">
        <f>INDEX(SW_DE_Original!$A$3:$K$329,MATCH(SupplementaryWeight_Line3.9!$F280,SW_DE_Original!$K$3:$K$329,0),5)</f>
        <v>0</v>
      </c>
      <c r="K280" s="27">
        <f>INDEX(SW_DE_Original!$A$3:$K$329,MATCH(SupplementaryWeight_Line3.9!$F280,SW_DE_Original!$K$3:$K$329,0),6)</f>
        <v>0</v>
      </c>
      <c r="L280" s="27">
        <f>INDEX(SW_DE_Original!$A$3:$K$329,MATCH(SupplementaryWeight_Line3.9!$F280,SW_DE_Original!$K$3:$K$329,0),7)</f>
        <v>0</v>
      </c>
      <c r="M280" s="27">
        <f>INDEX(SW_DE_Original!$A$3:$K$329,MATCH(SupplementaryWeight_Line3.9!$F280,SW_DE_Original!$K$3:$K$329,0),8)</f>
        <v>0</v>
      </c>
      <c r="N280" s="27">
        <f>INDEX(SW_DE_Original!$A$3:$K$329,MATCH(SupplementaryWeight_Line3.9!$F280,SW_DE_Original!$K$3:$K$329,0),9)</f>
        <v>0</v>
      </c>
      <c r="O280" s="27">
        <f t="shared" si="8"/>
        <v>2.94</v>
      </c>
      <c r="P280" s="54">
        <f>INDEX(OperationalSharingDetail!$C$4:$Q$330,MATCH(SupplementaryWeight_Line3.9!C280,OperationalSharingDetail!$C$4:$C$330,0),15)</f>
        <v>21</v>
      </c>
      <c r="Q280" s="27">
        <f t="shared" si="9"/>
        <v>23.94</v>
      </c>
    </row>
    <row r="281" spans="1:17" ht="15" x14ac:dyDescent="0.25">
      <c r="A281" s="2">
        <v>2021</v>
      </c>
      <c r="B281" s="2" t="s">
        <v>387</v>
      </c>
      <c r="C281" s="3" t="s">
        <v>284</v>
      </c>
      <c r="D281" s="2" t="s">
        <v>728</v>
      </c>
      <c r="E281" s="2" t="s">
        <v>728</v>
      </c>
      <c r="F281" s="3" t="s">
        <v>284</v>
      </c>
      <c r="G281" s="3" t="s">
        <v>681</v>
      </c>
      <c r="H281" s="27">
        <f>INDEX(SW_DE_Original!$A$3:$K$329,MATCH(SupplementaryWeight_Line3.9!$F281,SW_DE_Original!$K$3:$K$329,0),3)</f>
        <v>7.16</v>
      </c>
      <c r="I281" s="27">
        <f>INDEX(SW_DE_Original!$A$3:$K$329,MATCH(SupplementaryWeight_Line3.9!$F281,SW_DE_Original!$K$3:$K$329,0),4)</f>
        <v>0</v>
      </c>
      <c r="J281" s="27">
        <f>INDEX(SW_DE_Original!$A$3:$K$329,MATCH(SupplementaryWeight_Line3.9!$F281,SW_DE_Original!$K$3:$K$329,0),5)</f>
        <v>0</v>
      </c>
      <c r="K281" s="27">
        <f>INDEX(SW_DE_Original!$A$3:$K$329,MATCH(SupplementaryWeight_Line3.9!$F281,SW_DE_Original!$K$3:$K$329,0),6)</f>
        <v>0</v>
      </c>
      <c r="L281" s="27">
        <f>INDEX(SW_DE_Original!$A$3:$K$329,MATCH(SupplementaryWeight_Line3.9!$F281,SW_DE_Original!$K$3:$K$329,0),7)</f>
        <v>0</v>
      </c>
      <c r="M281" s="27">
        <f>INDEX(SW_DE_Original!$A$3:$K$329,MATCH(SupplementaryWeight_Line3.9!$F281,SW_DE_Original!$K$3:$K$329,0),8)</f>
        <v>0</v>
      </c>
      <c r="N281" s="27">
        <f>INDEX(SW_DE_Original!$A$3:$K$329,MATCH(SupplementaryWeight_Line3.9!$F281,SW_DE_Original!$K$3:$K$329,0),9)</f>
        <v>0</v>
      </c>
      <c r="O281" s="27">
        <f t="shared" si="8"/>
        <v>7.16</v>
      </c>
      <c r="P281" s="54">
        <f>INDEX(OperationalSharingDetail!$C$4:$Q$330,MATCH(SupplementaryWeight_Line3.9!C281,OperationalSharingDetail!$C$4:$C$330,0),15)</f>
        <v>10</v>
      </c>
      <c r="Q281" s="27">
        <f t="shared" si="9"/>
        <v>17.16</v>
      </c>
    </row>
    <row r="282" spans="1:17" ht="15" x14ac:dyDescent="0.25">
      <c r="A282" s="2">
        <v>2021</v>
      </c>
      <c r="B282" s="2" t="s">
        <v>383</v>
      </c>
      <c r="C282" s="3" t="s">
        <v>285</v>
      </c>
      <c r="D282" s="2" t="s">
        <v>728</v>
      </c>
      <c r="E282" s="2" t="s">
        <v>728</v>
      </c>
      <c r="F282" s="3" t="s">
        <v>285</v>
      </c>
      <c r="G282" s="3" t="s">
        <v>682</v>
      </c>
      <c r="H282" s="27">
        <f>INDEX(SW_DE_Original!$A$3:$K$329,MATCH(SupplementaryWeight_Line3.9!$F282,SW_DE_Original!$K$3:$K$329,0),3)</f>
        <v>6</v>
      </c>
      <c r="I282" s="27">
        <f>INDEX(SW_DE_Original!$A$3:$K$329,MATCH(SupplementaryWeight_Line3.9!$F282,SW_DE_Original!$K$3:$K$329,0),4)</f>
        <v>0</v>
      </c>
      <c r="J282" s="27">
        <f>INDEX(SW_DE_Original!$A$3:$K$329,MATCH(SupplementaryWeight_Line3.9!$F282,SW_DE_Original!$K$3:$K$329,0),5)</f>
        <v>0</v>
      </c>
      <c r="K282" s="27">
        <f>INDEX(SW_DE_Original!$A$3:$K$329,MATCH(SupplementaryWeight_Line3.9!$F282,SW_DE_Original!$K$3:$K$329,0),6)</f>
        <v>0</v>
      </c>
      <c r="L282" s="27">
        <f>INDEX(SW_DE_Original!$A$3:$K$329,MATCH(SupplementaryWeight_Line3.9!$F282,SW_DE_Original!$K$3:$K$329,0),7)</f>
        <v>0</v>
      </c>
      <c r="M282" s="27">
        <f>INDEX(SW_DE_Original!$A$3:$K$329,MATCH(SupplementaryWeight_Line3.9!$F282,SW_DE_Original!$K$3:$K$329,0),8)</f>
        <v>0</v>
      </c>
      <c r="N282" s="27">
        <f>INDEX(SW_DE_Original!$A$3:$K$329,MATCH(SupplementaryWeight_Line3.9!$F282,SW_DE_Original!$K$3:$K$329,0),9)</f>
        <v>0</v>
      </c>
      <c r="O282" s="27">
        <f t="shared" si="8"/>
        <v>6</v>
      </c>
      <c r="P282" s="54">
        <f>INDEX(OperationalSharingDetail!$C$4:$Q$330,MATCH(SupplementaryWeight_Line3.9!C282,OperationalSharingDetail!$C$4:$C$330,0),15)</f>
        <v>3</v>
      </c>
      <c r="Q282" s="27">
        <f t="shared" si="9"/>
        <v>9</v>
      </c>
    </row>
    <row r="283" spans="1:17" ht="15" x14ac:dyDescent="0.25">
      <c r="A283" s="2">
        <v>2021</v>
      </c>
      <c r="B283" s="2" t="s">
        <v>383</v>
      </c>
      <c r="C283" s="3" t="s">
        <v>286</v>
      </c>
      <c r="D283" s="2" t="s">
        <v>728</v>
      </c>
      <c r="E283" s="2" t="s">
        <v>728</v>
      </c>
      <c r="F283" s="3" t="s">
        <v>286</v>
      </c>
      <c r="G283" s="3" t="s">
        <v>683</v>
      </c>
      <c r="H283" s="27">
        <f>INDEX(SW_DE_Original!$A$3:$K$329,MATCH(SupplementaryWeight_Line3.9!$F283,SW_DE_Original!$K$3:$K$329,0),3)</f>
        <v>4.09</v>
      </c>
      <c r="I283" s="27">
        <f>INDEX(SW_DE_Original!$A$3:$K$329,MATCH(SupplementaryWeight_Line3.9!$F283,SW_DE_Original!$K$3:$K$329,0),4)</f>
        <v>0</v>
      </c>
      <c r="J283" s="27">
        <f>INDEX(SW_DE_Original!$A$3:$K$329,MATCH(SupplementaryWeight_Line3.9!$F283,SW_DE_Original!$K$3:$K$329,0),5)</f>
        <v>0</v>
      </c>
      <c r="K283" s="27">
        <f>INDEX(SW_DE_Original!$A$3:$K$329,MATCH(SupplementaryWeight_Line3.9!$F283,SW_DE_Original!$K$3:$K$329,0),6)</f>
        <v>0</v>
      </c>
      <c r="L283" s="27">
        <f>INDEX(SW_DE_Original!$A$3:$K$329,MATCH(SupplementaryWeight_Line3.9!$F283,SW_DE_Original!$K$3:$K$329,0),7)</f>
        <v>0</v>
      </c>
      <c r="M283" s="27">
        <f>INDEX(SW_DE_Original!$A$3:$K$329,MATCH(SupplementaryWeight_Line3.9!$F283,SW_DE_Original!$K$3:$K$329,0),8)</f>
        <v>0</v>
      </c>
      <c r="N283" s="27">
        <f>INDEX(SW_DE_Original!$A$3:$K$329,MATCH(SupplementaryWeight_Line3.9!$F283,SW_DE_Original!$K$3:$K$329,0),9)</f>
        <v>0</v>
      </c>
      <c r="O283" s="27">
        <f t="shared" si="8"/>
        <v>4.09</v>
      </c>
      <c r="P283" s="54">
        <f>INDEX(OperationalSharingDetail!$C$4:$Q$330,MATCH(SupplementaryWeight_Line3.9!C283,OperationalSharingDetail!$C$4:$C$330,0),15)</f>
        <v>21</v>
      </c>
      <c r="Q283" s="27">
        <f t="shared" si="9"/>
        <v>25.09</v>
      </c>
    </row>
    <row r="284" spans="1:17" ht="15" x14ac:dyDescent="0.25">
      <c r="A284" s="2">
        <v>2021</v>
      </c>
      <c r="B284" s="2" t="s">
        <v>386</v>
      </c>
      <c r="C284" s="3" t="s">
        <v>287</v>
      </c>
      <c r="D284" s="2" t="s">
        <v>728</v>
      </c>
      <c r="E284" s="2" t="s">
        <v>728</v>
      </c>
      <c r="F284" s="3" t="s">
        <v>287</v>
      </c>
      <c r="G284" s="3" t="s">
        <v>684</v>
      </c>
      <c r="H284" s="27">
        <f>INDEX(SW_DE_Original!$A$3:$K$329,MATCH(SupplementaryWeight_Line3.9!$F284,SW_DE_Original!$K$3:$K$329,0),3)</f>
        <v>2.74</v>
      </c>
      <c r="I284" s="27">
        <f>INDEX(SW_DE_Original!$A$3:$K$329,MATCH(SupplementaryWeight_Line3.9!$F284,SW_DE_Original!$K$3:$K$329,0),4)</f>
        <v>0</v>
      </c>
      <c r="J284" s="27">
        <f>INDEX(SW_DE_Original!$A$3:$K$329,MATCH(SupplementaryWeight_Line3.9!$F284,SW_DE_Original!$K$3:$K$329,0),5)</f>
        <v>0</v>
      </c>
      <c r="K284" s="27">
        <f>INDEX(SW_DE_Original!$A$3:$K$329,MATCH(SupplementaryWeight_Line3.9!$F284,SW_DE_Original!$K$3:$K$329,0),6)</f>
        <v>0</v>
      </c>
      <c r="L284" s="27">
        <f>INDEX(SW_DE_Original!$A$3:$K$329,MATCH(SupplementaryWeight_Line3.9!$F284,SW_DE_Original!$K$3:$K$329,0),7)</f>
        <v>0</v>
      </c>
      <c r="M284" s="27">
        <f>INDEX(SW_DE_Original!$A$3:$K$329,MATCH(SupplementaryWeight_Line3.9!$F284,SW_DE_Original!$K$3:$K$329,0),8)</f>
        <v>0</v>
      </c>
      <c r="N284" s="27">
        <f>INDEX(SW_DE_Original!$A$3:$K$329,MATCH(SupplementaryWeight_Line3.9!$F284,SW_DE_Original!$K$3:$K$329,0),9)</f>
        <v>0</v>
      </c>
      <c r="O284" s="27">
        <f t="shared" si="8"/>
        <v>2.74</v>
      </c>
      <c r="P284" s="54">
        <f>INDEX(OperationalSharingDetail!$C$4:$Q$330,MATCH(SupplementaryWeight_Line3.9!C284,OperationalSharingDetail!$C$4:$C$330,0),15)</f>
        <v>21</v>
      </c>
      <c r="Q284" s="27">
        <f t="shared" si="9"/>
        <v>23.740000000000002</v>
      </c>
    </row>
    <row r="285" spans="1:17" ht="15" x14ac:dyDescent="0.25">
      <c r="A285" s="2">
        <v>2021</v>
      </c>
      <c r="B285" s="2" t="s">
        <v>382</v>
      </c>
      <c r="C285" s="3" t="s">
        <v>288</v>
      </c>
      <c r="D285" s="2" t="s">
        <v>728</v>
      </c>
      <c r="E285" s="2" t="s">
        <v>728</v>
      </c>
      <c r="F285" s="3" t="s">
        <v>288</v>
      </c>
      <c r="G285" s="3" t="s">
        <v>685</v>
      </c>
      <c r="H285" s="27">
        <f>INDEX(SW_DE_Original!$A$3:$K$329,MATCH(SupplementaryWeight_Line3.9!$F285,SW_DE_Original!$K$3:$K$329,0),3)</f>
        <v>1.1299999999999999</v>
      </c>
      <c r="I285" s="27">
        <f>INDEX(SW_DE_Original!$A$3:$K$329,MATCH(SupplementaryWeight_Line3.9!$F285,SW_DE_Original!$K$3:$K$329,0),4)</f>
        <v>0</v>
      </c>
      <c r="J285" s="27">
        <f>INDEX(SW_DE_Original!$A$3:$K$329,MATCH(SupplementaryWeight_Line3.9!$F285,SW_DE_Original!$K$3:$K$329,0),5)</f>
        <v>0</v>
      </c>
      <c r="K285" s="27">
        <f>INDEX(SW_DE_Original!$A$3:$K$329,MATCH(SupplementaryWeight_Line3.9!$F285,SW_DE_Original!$K$3:$K$329,0),6)</f>
        <v>0.18</v>
      </c>
      <c r="L285" s="27">
        <f>INDEX(SW_DE_Original!$A$3:$K$329,MATCH(SupplementaryWeight_Line3.9!$F285,SW_DE_Original!$K$3:$K$329,0),7)</f>
        <v>0.88</v>
      </c>
      <c r="M285" s="27">
        <f>INDEX(SW_DE_Original!$A$3:$K$329,MATCH(SupplementaryWeight_Line3.9!$F285,SW_DE_Original!$K$3:$K$329,0),8)</f>
        <v>0</v>
      </c>
      <c r="N285" s="27">
        <f>INDEX(SW_DE_Original!$A$3:$K$329,MATCH(SupplementaryWeight_Line3.9!$F285,SW_DE_Original!$K$3:$K$329,0),9)</f>
        <v>0</v>
      </c>
      <c r="O285" s="27">
        <f t="shared" si="8"/>
        <v>2.19</v>
      </c>
      <c r="P285" s="54">
        <f>INDEX(OperationalSharingDetail!$C$4:$Q$330,MATCH(SupplementaryWeight_Line3.9!C285,OperationalSharingDetail!$C$4:$C$330,0),15)</f>
        <v>21</v>
      </c>
      <c r="Q285" s="27">
        <f t="shared" si="9"/>
        <v>23.19</v>
      </c>
    </row>
    <row r="286" spans="1:17" ht="15" x14ac:dyDescent="0.25">
      <c r="A286" s="2">
        <v>2021</v>
      </c>
      <c r="B286" s="2" t="s">
        <v>389</v>
      </c>
      <c r="C286" s="3" t="s">
        <v>289</v>
      </c>
      <c r="D286" s="2" t="s">
        <v>728</v>
      </c>
      <c r="E286" s="2" t="s">
        <v>728</v>
      </c>
      <c r="F286" s="3" t="s">
        <v>289</v>
      </c>
      <c r="G286" s="3" t="s">
        <v>686</v>
      </c>
      <c r="H286" s="27">
        <f>INDEX(SW_DE_Original!$A$3:$K$329,MATCH(SupplementaryWeight_Line3.9!$F286,SW_DE_Original!$K$3:$K$329,0),3)</f>
        <v>3.18</v>
      </c>
      <c r="I286" s="27">
        <f>INDEX(SW_DE_Original!$A$3:$K$329,MATCH(SupplementaryWeight_Line3.9!$F286,SW_DE_Original!$K$3:$K$329,0),4)</f>
        <v>0.02</v>
      </c>
      <c r="J286" s="27">
        <f>INDEX(SW_DE_Original!$A$3:$K$329,MATCH(SupplementaryWeight_Line3.9!$F286,SW_DE_Original!$K$3:$K$329,0),5)</f>
        <v>0</v>
      </c>
      <c r="K286" s="27">
        <f>INDEX(SW_DE_Original!$A$3:$K$329,MATCH(SupplementaryWeight_Line3.9!$F286,SW_DE_Original!$K$3:$K$329,0),6)</f>
        <v>0</v>
      </c>
      <c r="L286" s="27">
        <f>INDEX(SW_DE_Original!$A$3:$K$329,MATCH(SupplementaryWeight_Line3.9!$F286,SW_DE_Original!$K$3:$K$329,0),7)</f>
        <v>4.9000000000000004</v>
      </c>
      <c r="M286" s="27">
        <f>INDEX(SW_DE_Original!$A$3:$K$329,MATCH(SupplementaryWeight_Line3.9!$F286,SW_DE_Original!$K$3:$K$329,0),8)</f>
        <v>0</v>
      </c>
      <c r="N286" s="27">
        <f>INDEX(SW_DE_Original!$A$3:$K$329,MATCH(SupplementaryWeight_Line3.9!$F286,SW_DE_Original!$K$3:$K$329,0),9)</f>
        <v>0</v>
      </c>
      <c r="O286" s="27">
        <f t="shared" si="8"/>
        <v>8.1000000000000014</v>
      </c>
      <c r="P286" s="54">
        <f>INDEX(OperationalSharingDetail!$C$4:$Q$330,MATCH(SupplementaryWeight_Line3.9!C286,OperationalSharingDetail!$C$4:$C$330,0),15)</f>
        <v>21</v>
      </c>
      <c r="Q286" s="27">
        <f t="shared" si="9"/>
        <v>29.1</v>
      </c>
    </row>
    <row r="287" spans="1:17" ht="15" x14ac:dyDescent="0.25">
      <c r="A287" s="2">
        <v>2021</v>
      </c>
      <c r="B287" s="2" t="s">
        <v>381</v>
      </c>
      <c r="C287" s="3" t="s">
        <v>290</v>
      </c>
      <c r="D287" s="2" t="s">
        <v>728</v>
      </c>
      <c r="E287" s="2" t="s">
        <v>728</v>
      </c>
      <c r="F287" s="3" t="s">
        <v>290</v>
      </c>
      <c r="G287" s="3" t="s">
        <v>687</v>
      </c>
      <c r="H287" s="27">
        <f>INDEX(SW_DE_Original!$A$3:$K$329,MATCH(SupplementaryWeight_Line3.9!$F287,SW_DE_Original!$K$3:$K$329,0),3)</f>
        <v>0.89</v>
      </c>
      <c r="I287" s="27">
        <f>INDEX(SW_DE_Original!$A$3:$K$329,MATCH(SupplementaryWeight_Line3.9!$F287,SW_DE_Original!$K$3:$K$329,0),4)</f>
        <v>0</v>
      </c>
      <c r="J287" s="27">
        <f>INDEX(SW_DE_Original!$A$3:$K$329,MATCH(SupplementaryWeight_Line3.9!$F287,SW_DE_Original!$K$3:$K$329,0),5)</f>
        <v>0</v>
      </c>
      <c r="K287" s="27">
        <f>INDEX(SW_DE_Original!$A$3:$K$329,MATCH(SupplementaryWeight_Line3.9!$F287,SW_DE_Original!$K$3:$K$329,0),6)</f>
        <v>0</v>
      </c>
      <c r="L287" s="27">
        <f>INDEX(SW_DE_Original!$A$3:$K$329,MATCH(SupplementaryWeight_Line3.9!$F287,SW_DE_Original!$K$3:$K$329,0),7)</f>
        <v>1.03</v>
      </c>
      <c r="M287" s="27">
        <f>INDEX(SW_DE_Original!$A$3:$K$329,MATCH(SupplementaryWeight_Line3.9!$F287,SW_DE_Original!$K$3:$K$329,0),8)</f>
        <v>0</v>
      </c>
      <c r="N287" s="27">
        <f>INDEX(SW_DE_Original!$A$3:$K$329,MATCH(SupplementaryWeight_Line3.9!$F287,SW_DE_Original!$K$3:$K$329,0),9)</f>
        <v>0</v>
      </c>
      <c r="O287" s="27">
        <f t="shared" si="8"/>
        <v>1.92</v>
      </c>
      <c r="P287" s="54">
        <f>INDEX(OperationalSharingDetail!$C$4:$Q$330,MATCH(SupplementaryWeight_Line3.9!C287,OperationalSharingDetail!$C$4:$C$330,0),15)</f>
        <v>21</v>
      </c>
      <c r="Q287" s="27">
        <f t="shared" si="9"/>
        <v>22.92</v>
      </c>
    </row>
    <row r="288" spans="1:17" ht="15" x14ac:dyDescent="0.25">
      <c r="A288" s="2">
        <v>2021</v>
      </c>
      <c r="B288" s="2" t="s">
        <v>385</v>
      </c>
      <c r="C288" s="3" t="s">
        <v>291</v>
      </c>
      <c r="D288" s="2" t="s">
        <v>728</v>
      </c>
      <c r="E288" s="2" t="s">
        <v>728</v>
      </c>
      <c r="F288" s="3" t="s">
        <v>291</v>
      </c>
      <c r="G288" s="3" t="s">
        <v>688</v>
      </c>
      <c r="H288" s="27">
        <f>INDEX(SW_DE_Original!$A$3:$K$329,MATCH(SupplementaryWeight_Line3.9!$F288,SW_DE_Original!$K$3:$K$329,0),3)</f>
        <v>0.79</v>
      </c>
      <c r="I288" s="27">
        <f>INDEX(SW_DE_Original!$A$3:$K$329,MATCH(SupplementaryWeight_Line3.9!$F288,SW_DE_Original!$K$3:$K$329,0),4)</f>
        <v>0</v>
      </c>
      <c r="J288" s="27">
        <f>INDEX(SW_DE_Original!$A$3:$K$329,MATCH(SupplementaryWeight_Line3.9!$F288,SW_DE_Original!$K$3:$K$329,0),5)</f>
        <v>0</v>
      </c>
      <c r="K288" s="27">
        <f>INDEX(SW_DE_Original!$A$3:$K$329,MATCH(SupplementaryWeight_Line3.9!$F288,SW_DE_Original!$K$3:$K$329,0),6)</f>
        <v>0</v>
      </c>
      <c r="L288" s="27">
        <f>INDEX(SW_DE_Original!$A$3:$K$329,MATCH(SupplementaryWeight_Line3.9!$F288,SW_DE_Original!$K$3:$K$329,0),7)</f>
        <v>0</v>
      </c>
      <c r="M288" s="27">
        <f>INDEX(SW_DE_Original!$A$3:$K$329,MATCH(SupplementaryWeight_Line3.9!$F288,SW_DE_Original!$K$3:$K$329,0),8)</f>
        <v>0</v>
      </c>
      <c r="N288" s="27">
        <f>INDEX(SW_DE_Original!$A$3:$K$329,MATCH(SupplementaryWeight_Line3.9!$F288,SW_DE_Original!$K$3:$K$329,0),9)</f>
        <v>0</v>
      </c>
      <c r="O288" s="27">
        <f t="shared" si="8"/>
        <v>0.79</v>
      </c>
      <c r="P288" s="54">
        <f>INDEX(OperationalSharingDetail!$C$4:$Q$330,MATCH(SupplementaryWeight_Line3.9!C288,OperationalSharingDetail!$C$4:$C$330,0),15)</f>
        <v>21</v>
      </c>
      <c r="Q288" s="27">
        <f t="shared" si="9"/>
        <v>21.79</v>
      </c>
    </row>
    <row r="289" spans="1:17" ht="15" x14ac:dyDescent="0.25">
      <c r="A289" s="2">
        <v>2021</v>
      </c>
      <c r="B289" s="2" t="s">
        <v>383</v>
      </c>
      <c r="C289" s="3" t="s">
        <v>292</v>
      </c>
      <c r="D289" s="2" t="s">
        <v>728</v>
      </c>
      <c r="E289" s="2" t="s">
        <v>728</v>
      </c>
      <c r="F289" s="3" t="s">
        <v>292</v>
      </c>
      <c r="G289" s="3" t="s">
        <v>689</v>
      </c>
      <c r="H289" s="27">
        <f>INDEX(SW_DE_Original!$A$3:$K$329,MATCH(SupplementaryWeight_Line3.9!$F289,SW_DE_Original!$K$3:$K$329,0),3)</f>
        <v>2.92</v>
      </c>
      <c r="I289" s="27">
        <f>INDEX(SW_DE_Original!$A$3:$K$329,MATCH(SupplementaryWeight_Line3.9!$F289,SW_DE_Original!$K$3:$K$329,0),4)</f>
        <v>0</v>
      </c>
      <c r="J289" s="27">
        <f>INDEX(SW_DE_Original!$A$3:$K$329,MATCH(SupplementaryWeight_Line3.9!$F289,SW_DE_Original!$K$3:$K$329,0),5)</f>
        <v>0</v>
      </c>
      <c r="K289" s="27">
        <f>INDEX(SW_DE_Original!$A$3:$K$329,MATCH(SupplementaryWeight_Line3.9!$F289,SW_DE_Original!$K$3:$K$329,0),6)</f>
        <v>0</v>
      </c>
      <c r="L289" s="27">
        <f>INDEX(SW_DE_Original!$A$3:$K$329,MATCH(SupplementaryWeight_Line3.9!$F289,SW_DE_Original!$K$3:$K$329,0),7)</f>
        <v>3.81</v>
      </c>
      <c r="M289" s="27">
        <f>INDEX(SW_DE_Original!$A$3:$K$329,MATCH(SupplementaryWeight_Line3.9!$F289,SW_DE_Original!$K$3:$K$329,0),8)</f>
        <v>0</v>
      </c>
      <c r="N289" s="27">
        <f>INDEX(SW_DE_Original!$A$3:$K$329,MATCH(SupplementaryWeight_Line3.9!$F289,SW_DE_Original!$K$3:$K$329,0),9)</f>
        <v>0</v>
      </c>
      <c r="O289" s="27">
        <f t="shared" si="8"/>
        <v>6.73</v>
      </c>
      <c r="P289" s="54">
        <f>INDEX(OperationalSharingDetail!$C$4:$Q$330,MATCH(SupplementaryWeight_Line3.9!C289,OperationalSharingDetail!$C$4:$C$330,0),15)</f>
        <v>3</v>
      </c>
      <c r="Q289" s="27">
        <f t="shared" si="9"/>
        <v>9.73</v>
      </c>
    </row>
    <row r="290" spans="1:17" ht="15" x14ac:dyDescent="0.25">
      <c r="A290" s="2">
        <v>2021</v>
      </c>
      <c r="B290" s="2" t="s">
        <v>382</v>
      </c>
      <c r="C290" s="3" t="s">
        <v>369</v>
      </c>
      <c r="D290" s="2" t="s">
        <v>728</v>
      </c>
      <c r="E290" s="2" t="s">
        <v>728</v>
      </c>
      <c r="F290" s="3" t="s">
        <v>404</v>
      </c>
      <c r="G290" s="3" t="s">
        <v>690</v>
      </c>
      <c r="H290" s="27">
        <f>INDEX(SW_DE_Original!$A$3:$K$329,MATCH(SupplementaryWeight_Line3.9!$F290,SW_DE_Original!$K$3:$K$329,0),3)</f>
        <v>6.73</v>
      </c>
      <c r="I290" s="27">
        <f>INDEX(SW_DE_Original!$A$3:$K$329,MATCH(SupplementaryWeight_Line3.9!$F290,SW_DE_Original!$K$3:$K$329,0),4)</f>
        <v>0</v>
      </c>
      <c r="J290" s="27">
        <f>INDEX(SW_DE_Original!$A$3:$K$329,MATCH(SupplementaryWeight_Line3.9!$F290,SW_DE_Original!$K$3:$K$329,0),5)</f>
        <v>0</v>
      </c>
      <c r="K290" s="27">
        <f>INDEX(SW_DE_Original!$A$3:$K$329,MATCH(SupplementaryWeight_Line3.9!$F290,SW_DE_Original!$K$3:$K$329,0),6)</f>
        <v>0</v>
      </c>
      <c r="L290" s="27">
        <f>INDEX(SW_DE_Original!$A$3:$K$329,MATCH(SupplementaryWeight_Line3.9!$F290,SW_DE_Original!$K$3:$K$329,0),7)</f>
        <v>0</v>
      </c>
      <c r="M290" s="27">
        <f>INDEX(SW_DE_Original!$A$3:$K$329,MATCH(SupplementaryWeight_Line3.9!$F290,SW_DE_Original!$K$3:$K$329,0),8)</f>
        <v>0</v>
      </c>
      <c r="N290" s="27">
        <f>INDEX(SW_DE_Original!$A$3:$K$329,MATCH(SupplementaryWeight_Line3.9!$F290,SW_DE_Original!$K$3:$K$329,0),9)</f>
        <v>0</v>
      </c>
      <c r="O290" s="27">
        <f t="shared" si="8"/>
        <v>6.73</v>
      </c>
      <c r="P290" s="54">
        <f>INDEX(OperationalSharingDetail!$C$4:$Q$330,MATCH(SupplementaryWeight_Line3.9!C290,OperationalSharingDetail!$C$4:$C$330,0),15)</f>
        <v>0</v>
      </c>
      <c r="Q290" s="27">
        <f t="shared" si="9"/>
        <v>6.73</v>
      </c>
    </row>
    <row r="291" spans="1:17" ht="15" x14ac:dyDescent="0.25">
      <c r="A291" s="2">
        <v>2021</v>
      </c>
      <c r="B291" s="2" t="s">
        <v>381</v>
      </c>
      <c r="C291" s="3" t="s">
        <v>293</v>
      </c>
      <c r="D291" s="2" t="s">
        <v>728</v>
      </c>
      <c r="E291" s="2" t="s">
        <v>728</v>
      </c>
      <c r="F291" s="3" t="s">
        <v>293</v>
      </c>
      <c r="G291" s="3" t="s">
        <v>691</v>
      </c>
      <c r="H291" s="27">
        <f>INDEX(SW_DE_Original!$A$3:$K$329,MATCH(SupplementaryWeight_Line3.9!$F291,SW_DE_Original!$K$3:$K$329,0),3)</f>
        <v>1.47</v>
      </c>
      <c r="I291" s="27">
        <f>INDEX(SW_DE_Original!$A$3:$K$329,MATCH(SupplementaryWeight_Line3.9!$F291,SW_DE_Original!$K$3:$K$329,0),4)</f>
        <v>0</v>
      </c>
      <c r="J291" s="27">
        <f>INDEX(SW_DE_Original!$A$3:$K$329,MATCH(SupplementaryWeight_Line3.9!$F291,SW_DE_Original!$K$3:$K$329,0),5)</f>
        <v>0</v>
      </c>
      <c r="K291" s="27">
        <f>INDEX(SW_DE_Original!$A$3:$K$329,MATCH(SupplementaryWeight_Line3.9!$F291,SW_DE_Original!$K$3:$K$329,0),6)</f>
        <v>0</v>
      </c>
      <c r="L291" s="27">
        <f>INDEX(SW_DE_Original!$A$3:$K$329,MATCH(SupplementaryWeight_Line3.9!$F291,SW_DE_Original!$K$3:$K$329,0),7)</f>
        <v>0</v>
      </c>
      <c r="M291" s="27">
        <f>INDEX(SW_DE_Original!$A$3:$K$329,MATCH(SupplementaryWeight_Line3.9!$F291,SW_DE_Original!$K$3:$K$329,0),8)</f>
        <v>0</v>
      </c>
      <c r="N291" s="27">
        <f>INDEX(SW_DE_Original!$A$3:$K$329,MATCH(SupplementaryWeight_Line3.9!$F291,SW_DE_Original!$K$3:$K$329,0),9)</f>
        <v>0</v>
      </c>
      <c r="O291" s="27">
        <f t="shared" si="8"/>
        <v>1.47</v>
      </c>
      <c r="P291" s="54">
        <f>INDEX(OperationalSharingDetail!$C$4:$Q$330,MATCH(SupplementaryWeight_Line3.9!C291,OperationalSharingDetail!$C$4:$C$330,0),15)</f>
        <v>5</v>
      </c>
      <c r="Q291" s="27">
        <f t="shared" si="9"/>
        <v>6.47</v>
      </c>
    </row>
    <row r="292" spans="1:17" ht="15" x14ac:dyDescent="0.25">
      <c r="A292" s="2">
        <v>2021</v>
      </c>
      <c r="B292" s="2" t="s">
        <v>381</v>
      </c>
      <c r="C292" s="3" t="s">
        <v>294</v>
      </c>
      <c r="D292" s="2" t="s">
        <v>728</v>
      </c>
      <c r="E292" s="2" t="s">
        <v>728</v>
      </c>
      <c r="F292" s="3" t="s">
        <v>294</v>
      </c>
      <c r="G292" s="3" t="s">
        <v>692</v>
      </c>
      <c r="H292" s="27">
        <f>INDEX(SW_DE_Original!$A$3:$K$329,MATCH(SupplementaryWeight_Line3.9!$F292,SW_DE_Original!$K$3:$K$329,0),3)</f>
        <v>44.04</v>
      </c>
      <c r="I292" s="27">
        <f>INDEX(SW_DE_Original!$A$3:$K$329,MATCH(SupplementaryWeight_Line3.9!$F292,SW_DE_Original!$K$3:$K$329,0),4)</f>
        <v>0</v>
      </c>
      <c r="J292" s="27">
        <f>INDEX(SW_DE_Original!$A$3:$K$329,MATCH(SupplementaryWeight_Line3.9!$F292,SW_DE_Original!$K$3:$K$329,0),5)</f>
        <v>0</v>
      </c>
      <c r="K292" s="27">
        <f>INDEX(SW_DE_Original!$A$3:$K$329,MATCH(SupplementaryWeight_Line3.9!$F292,SW_DE_Original!$K$3:$K$329,0),6)</f>
        <v>0.6</v>
      </c>
      <c r="L292" s="27">
        <f>INDEX(SW_DE_Original!$A$3:$K$329,MATCH(SupplementaryWeight_Line3.9!$F292,SW_DE_Original!$K$3:$K$329,0),7)</f>
        <v>0</v>
      </c>
      <c r="M292" s="27">
        <f>INDEX(SW_DE_Original!$A$3:$K$329,MATCH(SupplementaryWeight_Line3.9!$F292,SW_DE_Original!$K$3:$K$329,0),8)</f>
        <v>0</v>
      </c>
      <c r="N292" s="27">
        <f>INDEX(SW_DE_Original!$A$3:$K$329,MATCH(SupplementaryWeight_Line3.9!$F292,SW_DE_Original!$K$3:$K$329,0),9)</f>
        <v>0</v>
      </c>
      <c r="O292" s="27">
        <f t="shared" si="8"/>
        <v>44.64</v>
      </c>
      <c r="P292" s="54">
        <f>INDEX(OperationalSharingDetail!$C$4:$Q$330,MATCH(SupplementaryWeight_Line3.9!C292,OperationalSharingDetail!$C$4:$C$330,0),15)</f>
        <v>0</v>
      </c>
      <c r="Q292" s="27">
        <f t="shared" si="9"/>
        <v>44.64</v>
      </c>
    </row>
    <row r="293" spans="1:17" ht="15" x14ac:dyDescent="0.25">
      <c r="A293" s="2">
        <v>2021</v>
      </c>
      <c r="B293" s="2" t="s">
        <v>386</v>
      </c>
      <c r="C293" s="3" t="s">
        <v>296</v>
      </c>
      <c r="D293" s="2" t="s">
        <v>139</v>
      </c>
      <c r="E293" s="2" t="s">
        <v>728</v>
      </c>
      <c r="F293" s="3" t="s">
        <v>296</v>
      </c>
      <c r="G293" s="3" t="s">
        <v>756</v>
      </c>
      <c r="H293" s="27">
        <f>INDEX(SW_DE_Original!$A$3:$K$329,MATCH(SupplementaryWeight_Line3.9!$F293,SW_DE_Original!$K$3:$K$329,0),3)</f>
        <v>10.79</v>
      </c>
      <c r="I293" s="27">
        <f>INDEX(SW_DE_Original!$A$3:$K$329,MATCH(SupplementaryWeight_Line3.9!$F293,SW_DE_Original!$K$3:$K$329,0),4)</f>
        <v>0</v>
      </c>
      <c r="J293" s="27">
        <f>INDEX(SW_DE_Original!$A$3:$K$329,MATCH(SupplementaryWeight_Line3.9!$F293,SW_DE_Original!$K$3:$K$329,0),5)</f>
        <v>0</v>
      </c>
      <c r="K293" s="27">
        <f>INDEX(SW_DE_Original!$A$3:$K$329,MATCH(SupplementaryWeight_Line3.9!$F293,SW_DE_Original!$K$3:$K$329,0),6)</f>
        <v>0</v>
      </c>
      <c r="L293" s="27">
        <f>INDEX(SW_DE_Original!$A$3:$K$329,MATCH(SupplementaryWeight_Line3.9!$F293,SW_DE_Original!$K$3:$K$329,0),7)</f>
        <v>0</v>
      </c>
      <c r="M293" s="27">
        <f>INDEX(SW_DE_Original!$A$3:$K$329,MATCH(SupplementaryWeight_Line3.9!$F293,SW_DE_Original!$K$3:$K$329,0),8)</f>
        <v>0</v>
      </c>
      <c r="N293" s="27">
        <f>INDEX(SW_DE_Original!$A$3:$K$329,MATCH(SupplementaryWeight_Line3.9!$F293,SW_DE_Original!$K$3:$K$329,0),9)</f>
        <v>0</v>
      </c>
      <c r="O293" s="27">
        <f t="shared" si="8"/>
        <v>10.79</v>
      </c>
      <c r="P293" s="54">
        <f>INDEX(OperationalSharingDetail!$C$4:$Q$330,MATCH(SupplementaryWeight_Line3.9!C293,OperationalSharingDetail!$C$4:$C$330,0),15)</f>
        <v>0</v>
      </c>
      <c r="Q293" s="27">
        <f t="shared" si="9"/>
        <v>10.79</v>
      </c>
    </row>
    <row r="294" spans="1:17" ht="15" x14ac:dyDescent="0.25">
      <c r="A294" s="2">
        <v>2021</v>
      </c>
      <c r="B294" s="2" t="s">
        <v>381</v>
      </c>
      <c r="C294" s="3" t="s">
        <v>297</v>
      </c>
      <c r="D294" s="2" t="s">
        <v>728</v>
      </c>
      <c r="E294" s="2" t="s">
        <v>728</v>
      </c>
      <c r="F294" s="3" t="s">
        <v>297</v>
      </c>
      <c r="G294" s="3" t="s">
        <v>693</v>
      </c>
      <c r="H294" s="27">
        <f>INDEX(SW_DE_Original!$A$3:$K$329,MATCH(SupplementaryWeight_Line3.9!$F294,SW_DE_Original!$K$3:$K$329,0),3)</f>
        <v>3.17</v>
      </c>
      <c r="I294" s="27">
        <f>INDEX(SW_DE_Original!$A$3:$K$329,MATCH(SupplementaryWeight_Line3.9!$F294,SW_DE_Original!$K$3:$K$329,0),4)</f>
        <v>0</v>
      </c>
      <c r="J294" s="27">
        <f>INDEX(SW_DE_Original!$A$3:$K$329,MATCH(SupplementaryWeight_Line3.9!$F294,SW_DE_Original!$K$3:$K$329,0),5)</f>
        <v>0</v>
      </c>
      <c r="K294" s="27">
        <f>INDEX(SW_DE_Original!$A$3:$K$329,MATCH(SupplementaryWeight_Line3.9!$F294,SW_DE_Original!$K$3:$K$329,0),6)</f>
        <v>0.89</v>
      </c>
      <c r="L294" s="27">
        <f>INDEX(SW_DE_Original!$A$3:$K$329,MATCH(SupplementaryWeight_Line3.9!$F294,SW_DE_Original!$K$3:$K$329,0),7)</f>
        <v>0</v>
      </c>
      <c r="M294" s="27">
        <f>INDEX(SW_DE_Original!$A$3:$K$329,MATCH(SupplementaryWeight_Line3.9!$F294,SW_DE_Original!$K$3:$K$329,0),8)</f>
        <v>0</v>
      </c>
      <c r="N294" s="27">
        <f>INDEX(SW_DE_Original!$A$3:$K$329,MATCH(SupplementaryWeight_Line3.9!$F294,SW_DE_Original!$K$3:$K$329,0),9)</f>
        <v>0</v>
      </c>
      <c r="O294" s="27">
        <f t="shared" si="8"/>
        <v>4.0599999999999996</v>
      </c>
      <c r="P294" s="54">
        <f>INDEX(OperationalSharingDetail!$C$4:$Q$330,MATCH(SupplementaryWeight_Line3.9!C294,OperationalSharingDetail!$C$4:$C$330,0),15)</f>
        <v>8</v>
      </c>
      <c r="Q294" s="27">
        <f t="shared" si="9"/>
        <v>12.059999999999999</v>
      </c>
    </row>
    <row r="295" spans="1:17" ht="15" x14ac:dyDescent="0.25">
      <c r="A295" s="2">
        <v>2021</v>
      </c>
      <c r="B295" s="2" t="s">
        <v>383</v>
      </c>
      <c r="C295" s="3" t="s">
        <v>298</v>
      </c>
      <c r="D295" s="2" t="s">
        <v>728</v>
      </c>
      <c r="E295" s="2" t="s">
        <v>728</v>
      </c>
      <c r="F295" s="3" t="s">
        <v>298</v>
      </c>
      <c r="G295" s="3" t="s">
        <v>694</v>
      </c>
      <c r="H295" s="27">
        <f>INDEX(SW_DE_Original!$A$3:$K$329,MATCH(SupplementaryWeight_Line3.9!$F295,SW_DE_Original!$K$3:$K$329,0),3)</f>
        <v>2.17</v>
      </c>
      <c r="I295" s="27">
        <f>INDEX(SW_DE_Original!$A$3:$K$329,MATCH(SupplementaryWeight_Line3.9!$F295,SW_DE_Original!$K$3:$K$329,0),4)</f>
        <v>0</v>
      </c>
      <c r="J295" s="27">
        <f>INDEX(SW_DE_Original!$A$3:$K$329,MATCH(SupplementaryWeight_Line3.9!$F295,SW_DE_Original!$K$3:$K$329,0),5)</f>
        <v>0</v>
      </c>
      <c r="K295" s="27">
        <f>INDEX(SW_DE_Original!$A$3:$K$329,MATCH(SupplementaryWeight_Line3.9!$F295,SW_DE_Original!$K$3:$K$329,0),6)</f>
        <v>0</v>
      </c>
      <c r="L295" s="27">
        <f>INDEX(SW_DE_Original!$A$3:$K$329,MATCH(SupplementaryWeight_Line3.9!$F295,SW_DE_Original!$K$3:$K$329,0),7)</f>
        <v>0.64</v>
      </c>
      <c r="M295" s="27">
        <f>INDEX(SW_DE_Original!$A$3:$K$329,MATCH(SupplementaryWeight_Line3.9!$F295,SW_DE_Original!$K$3:$K$329,0),8)</f>
        <v>0</v>
      </c>
      <c r="N295" s="27">
        <f>INDEX(SW_DE_Original!$A$3:$K$329,MATCH(SupplementaryWeight_Line3.9!$F295,SW_DE_Original!$K$3:$K$329,0),9)</f>
        <v>22.1</v>
      </c>
      <c r="O295" s="27">
        <f t="shared" si="8"/>
        <v>24.91</v>
      </c>
      <c r="P295" s="54">
        <f>INDEX(OperationalSharingDetail!$C$4:$Q$330,MATCH(SupplementaryWeight_Line3.9!C295,OperationalSharingDetail!$C$4:$C$330,0),15)</f>
        <v>21</v>
      </c>
      <c r="Q295" s="27">
        <f t="shared" si="9"/>
        <v>45.91</v>
      </c>
    </row>
    <row r="296" spans="1:17" ht="15" x14ac:dyDescent="0.25">
      <c r="A296" s="2">
        <v>2021</v>
      </c>
      <c r="B296" s="2" t="s">
        <v>387</v>
      </c>
      <c r="C296" s="3" t="s">
        <v>299</v>
      </c>
      <c r="D296" s="2" t="s">
        <v>728</v>
      </c>
      <c r="E296" s="2" t="s">
        <v>728</v>
      </c>
      <c r="F296" s="3" t="s">
        <v>299</v>
      </c>
      <c r="G296" s="3" t="s">
        <v>695</v>
      </c>
      <c r="H296" s="27">
        <f>INDEX(SW_DE_Original!$A$3:$K$329,MATCH(SupplementaryWeight_Line3.9!$F296,SW_DE_Original!$K$3:$K$329,0),3)</f>
        <v>6.26</v>
      </c>
      <c r="I296" s="27">
        <f>INDEX(SW_DE_Original!$A$3:$K$329,MATCH(SupplementaryWeight_Line3.9!$F296,SW_DE_Original!$K$3:$K$329,0),4)</f>
        <v>0</v>
      </c>
      <c r="J296" s="27">
        <f>INDEX(SW_DE_Original!$A$3:$K$329,MATCH(SupplementaryWeight_Line3.9!$F296,SW_DE_Original!$K$3:$K$329,0),5)</f>
        <v>0</v>
      </c>
      <c r="K296" s="27">
        <f>INDEX(SW_DE_Original!$A$3:$K$329,MATCH(SupplementaryWeight_Line3.9!$F296,SW_DE_Original!$K$3:$K$329,0),6)</f>
        <v>0</v>
      </c>
      <c r="L296" s="27">
        <f>INDEX(SW_DE_Original!$A$3:$K$329,MATCH(SupplementaryWeight_Line3.9!$F296,SW_DE_Original!$K$3:$K$329,0),7)</f>
        <v>0</v>
      </c>
      <c r="M296" s="27">
        <f>INDEX(SW_DE_Original!$A$3:$K$329,MATCH(SupplementaryWeight_Line3.9!$F296,SW_DE_Original!$K$3:$K$329,0),8)</f>
        <v>0</v>
      </c>
      <c r="N296" s="27">
        <f>INDEX(SW_DE_Original!$A$3:$K$329,MATCH(SupplementaryWeight_Line3.9!$F296,SW_DE_Original!$K$3:$K$329,0),9)</f>
        <v>0</v>
      </c>
      <c r="O296" s="27">
        <f t="shared" si="8"/>
        <v>6.26</v>
      </c>
      <c r="P296" s="54">
        <f>INDEX(OperationalSharingDetail!$C$4:$Q$330,MATCH(SupplementaryWeight_Line3.9!C296,OperationalSharingDetail!$C$4:$C$330,0),15)</f>
        <v>8</v>
      </c>
      <c r="Q296" s="27">
        <f t="shared" si="9"/>
        <v>14.26</v>
      </c>
    </row>
    <row r="297" spans="1:17" ht="15" x14ac:dyDescent="0.25">
      <c r="A297" s="2">
        <v>2021</v>
      </c>
      <c r="B297" s="2" t="s">
        <v>386</v>
      </c>
      <c r="C297" s="3" t="s">
        <v>300</v>
      </c>
      <c r="D297" s="2" t="s">
        <v>728</v>
      </c>
      <c r="E297" s="2" t="s">
        <v>728</v>
      </c>
      <c r="F297" s="3" t="s">
        <v>300</v>
      </c>
      <c r="G297" s="3" t="s">
        <v>696</v>
      </c>
      <c r="H297" s="27">
        <f>INDEX(SW_DE_Original!$A$3:$K$329,MATCH(SupplementaryWeight_Line3.9!$F297,SW_DE_Original!$K$3:$K$329,0),3)</f>
        <v>3.13</v>
      </c>
      <c r="I297" s="27">
        <f>INDEX(SW_DE_Original!$A$3:$K$329,MATCH(SupplementaryWeight_Line3.9!$F297,SW_DE_Original!$K$3:$K$329,0),4)</f>
        <v>0</v>
      </c>
      <c r="J297" s="27">
        <f>INDEX(SW_DE_Original!$A$3:$K$329,MATCH(SupplementaryWeight_Line3.9!$F297,SW_DE_Original!$K$3:$K$329,0),5)</f>
        <v>0</v>
      </c>
      <c r="K297" s="27">
        <f>INDEX(SW_DE_Original!$A$3:$K$329,MATCH(SupplementaryWeight_Line3.9!$F297,SW_DE_Original!$K$3:$K$329,0),6)</f>
        <v>0</v>
      </c>
      <c r="L297" s="27">
        <f>INDEX(SW_DE_Original!$A$3:$K$329,MATCH(SupplementaryWeight_Line3.9!$F297,SW_DE_Original!$K$3:$K$329,0),7)</f>
        <v>0</v>
      </c>
      <c r="M297" s="27">
        <f>INDEX(SW_DE_Original!$A$3:$K$329,MATCH(SupplementaryWeight_Line3.9!$F297,SW_DE_Original!$K$3:$K$329,0),8)</f>
        <v>0</v>
      </c>
      <c r="N297" s="27">
        <f>INDEX(SW_DE_Original!$A$3:$K$329,MATCH(SupplementaryWeight_Line3.9!$F297,SW_DE_Original!$K$3:$K$329,0),9)</f>
        <v>0</v>
      </c>
      <c r="O297" s="27">
        <f t="shared" si="8"/>
        <v>3.13</v>
      </c>
      <c r="P297" s="54">
        <f>INDEX(OperationalSharingDetail!$C$4:$Q$330,MATCH(SupplementaryWeight_Line3.9!C297,OperationalSharingDetail!$C$4:$C$330,0),15)</f>
        <v>16</v>
      </c>
      <c r="Q297" s="27">
        <f t="shared" si="9"/>
        <v>19.13</v>
      </c>
    </row>
    <row r="298" spans="1:17" ht="15" x14ac:dyDescent="0.25">
      <c r="A298" s="2">
        <v>2021</v>
      </c>
      <c r="B298" s="2" t="s">
        <v>386</v>
      </c>
      <c r="C298" s="3" t="s">
        <v>302</v>
      </c>
      <c r="D298" s="2" t="s">
        <v>728</v>
      </c>
      <c r="E298" s="2" t="s">
        <v>728</v>
      </c>
      <c r="F298" s="3" t="s">
        <v>302</v>
      </c>
      <c r="G298" s="3" t="s">
        <v>698</v>
      </c>
      <c r="H298" s="27">
        <f>INDEX(SW_DE_Original!$A$3:$K$329,MATCH(SupplementaryWeight_Line3.9!$F298,SW_DE_Original!$K$3:$K$329,0),3)</f>
        <v>5.6</v>
      </c>
      <c r="I298" s="27">
        <f>INDEX(SW_DE_Original!$A$3:$K$329,MATCH(SupplementaryWeight_Line3.9!$F298,SW_DE_Original!$K$3:$K$329,0),4)</f>
        <v>0</v>
      </c>
      <c r="J298" s="27">
        <f>INDEX(SW_DE_Original!$A$3:$K$329,MATCH(SupplementaryWeight_Line3.9!$F298,SW_DE_Original!$K$3:$K$329,0),5)</f>
        <v>0</v>
      </c>
      <c r="K298" s="27">
        <f>INDEX(SW_DE_Original!$A$3:$K$329,MATCH(SupplementaryWeight_Line3.9!$F298,SW_DE_Original!$K$3:$K$329,0),6)</f>
        <v>0</v>
      </c>
      <c r="L298" s="27">
        <f>INDEX(SW_DE_Original!$A$3:$K$329,MATCH(SupplementaryWeight_Line3.9!$F298,SW_DE_Original!$K$3:$K$329,0),7)</f>
        <v>0</v>
      </c>
      <c r="M298" s="27">
        <f>INDEX(SW_DE_Original!$A$3:$K$329,MATCH(SupplementaryWeight_Line3.9!$F298,SW_DE_Original!$K$3:$K$329,0),8)</f>
        <v>0</v>
      </c>
      <c r="N298" s="27">
        <f>INDEX(SW_DE_Original!$A$3:$K$329,MATCH(SupplementaryWeight_Line3.9!$F298,SW_DE_Original!$K$3:$K$329,0),9)</f>
        <v>0</v>
      </c>
      <c r="O298" s="27">
        <f t="shared" si="8"/>
        <v>5.6</v>
      </c>
      <c r="P298" s="54">
        <f>INDEX(OperationalSharingDetail!$C$4:$Q$330,MATCH(SupplementaryWeight_Line3.9!C298,OperationalSharingDetail!$C$4:$C$330,0),15)</f>
        <v>21</v>
      </c>
      <c r="Q298" s="27">
        <f t="shared" si="9"/>
        <v>26.6</v>
      </c>
    </row>
    <row r="299" spans="1:17" ht="15" x14ac:dyDescent="0.25">
      <c r="A299" s="2">
        <v>2021</v>
      </c>
      <c r="B299" s="2" t="s">
        <v>382</v>
      </c>
      <c r="C299" s="3" t="s">
        <v>303</v>
      </c>
      <c r="D299" s="2" t="s">
        <v>728</v>
      </c>
      <c r="E299" s="2" t="s">
        <v>728</v>
      </c>
      <c r="F299" s="3" t="s">
        <v>303</v>
      </c>
      <c r="G299" s="3" t="s">
        <v>699</v>
      </c>
      <c r="H299" s="27">
        <f>INDEX(SW_DE_Original!$A$3:$K$329,MATCH(SupplementaryWeight_Line3.9!$F299,SW_DE_Original!$K$3:$K$329,0),3)</f>
        <v>4.5999999999999996</v>
      </c>
      <c r="I299" s="27">
        <f>INDEX(SW_DE_Original!$A$3:$K$329,MATCH(SupplementaryWeight_Line3.9!$F299,SW_DE_Original!$K$3:$K$329,0),4)</f>
        <v>0</v>
      </c>
      <c r="J299" s="27">
        <f>INDEX(SW_DE_Original!$A$3:$K$329,MATCH(SupplementaryWeight_Line3.9!$F299,SW_DE_Original!$K$3:$K$329,0),5)</f>
        <v>0</v>
      </c>
      <c r="K299" s="27">
        <f>INDEX(SW_DE_Original!$A$3:$K$329,MATCH(SupplementaryWeight_Line3.9!$F299,SW_DE_Original!$K$3:$K$329,0),6)</f>
        <v>0</v>
      </c>
      <c r="L299" s="27">
        <f>INDEX(SW_DE_Original!$A$3:$K$329,MATCH(SupplementaryWeight_Line3.9!$F299,SW_DE_Original!$K$3:$K$329,0),7)</f>
        <v>0</v>
      </c>
      <c r="M299" s="27">
        <f>INDEX(SW_DE_Original!$A$3:$K$329,MATCH(SupplementaryWeight_Line3.9!$F299,SW_DE_Original!$K$3:$K$329,0),8)</f>
        <v>0</v>
      </c>
      <c r="N299" s="27">
        <f>INDEX(SW_DE_Original!$A$3:$K$329,MATCH(SupplementaryWeight_Line3.9!$F299,SW_DE_Original!$K$3:$K$329,0),9)</f>
        <v>0</v>
      </c>
      <c r="O299" s="27">
        <f t="shared" si="8"/>
        <v>4.5999999999999996</v>
      </c>
      <c r="P299" s="54">
        <f>INDEX(OperationalSharingDetail!$C$4:$Q$330,MATCH(SupplementaryWeight_Line3.9!C299,OperationalSharingDetail!$C$4:$C$330,0),15)</f>
        <v>8</v>
      </c>
      <c r="Q299" s="27">
        <f t="shared" si="9"/>
        <v>12.6</v>
      </c>
    </row>
    <row r="300" spans="1:17" ht="15" x14ac:dyDescent="0.25">
      <c r="A300" s="2">
        <v>2021</v>
      </c>
      <c r="B300" s="2" t="s">
        <v>387</v>
      </c>
      <c r="C300" s="3" t="s">
        <v>304</v>
      </c>
      <c r="D300" s="2" t="s">
        <v>728</v>
      </c>
      <c r="E300" s="2" t="s">
        <v>728</v>
      </c>
      <c r="F300" s="3" t="s">
        <v>304</v>
      </c>
      <c r="G300" s="3" t="s">
        <v>700</v>
      </c>
      <c r="H300" s="27">
        <f>INDEX(SW_DE_Original!$A$3:$K$329,MATCH(SupplementaryWeight_Line3.9!$F300,SW_DE_Original!$K$3:$K$329,0),3)</f>
        <v>17.32</v>
      </c>
      <c r="I300" s="27">
        <f>INDEX(SW_DE_Original!$A$3:$K$329,MATCH(SupplementaryWeight_Line3.9!$F300,SW_DE_Original!$K$3:$K$329,0),4)</f>
        <v>0</v>
      </c>
      <c r="J300" s="27">
        <f>INDEX(SW_DE_Original!$A$3:$K$329,MATCH(SupplementaryWeight_Line3.9!$F300,SW_DE_Original!$K$3:$K$329,0),5)</f>
        <v>0</v>
      </c>
      <c r="K300" s="27">
        <f>INDEX(SW_DE_Original!$A$3:$K$329,MATCH(SupplementaryWeight_Line3.9!$F300,SW_DE_Original!$K$3:$K$329,0),6)</f>
        <v>0</v>
      </c>
      <c r="L300" s="27">
        <f>INDEX(SW_DE_Original!$A$3:$K$329,MATCH(SupplementaryWeight_Line3.9!$F300,SW_DE_Original!$K$3:$K$329,0),7)</f>
        <v>3.5</v>
      </c>
      <c r="M300" s="27">
        <f>INDEX(SW_DE_Original!$A$3:$K$329,MATCH(SupplementaryWeight_Line3.9!$F300,SW_DE_Original!$K$3:$K$329,0),8)</f>
        <v>0</v>
      </c>
      <c r="N300" s="27">
        <f>INDEX(SW_DE_Original!$A$3:$K$329,MATCH(SupplementaryWeight_Line3.9!$F300,SW_DE_Original!$K$3:$K$329,0),9)</f>
        <v>0</v>
      </c>
      <c r="O300" s="27">
        <f t="shared" si="8"/>
        <v>20.82</v>
      </c>
      <c r="P300" s="54">
        <f>INDEX(OperationalSharingDetail!$C$4:$Q$330,MATCH(SupplementaryWeight_Line3.9!C300,OperationalSharingDetail!$C$4:$C$330,0),15)</f>
        <v>15</v>
      </c>
      <c r="Q300" s="27">
        <f t="shared" si="9"/>
        <v>35.82</v>
      </c>
    </row>
    <row r="301" spans="1:17" ht="15" x14ac:dyDescent="0.25">
      <c r="A301" s="2">
        <v>2021</v>
      </c>
      <c r="B301" s="2" t="s">
        <v>382</v>
      </c>
      <c r="C301" s="3" t="s">
        <v>305</v>
      </c>
      <c r="D301" s="2" t="s">
        <v>728</v>
      </c>
      <c r="E301" s="2" t="s">
        <v>728</v>
      </c>
      <c r="F301" s="3" t="s">
        <v>305</v>
      </c>
      <c r="G301" s="3" t="s">
        <v>701</v>
      </c>
      <c r="H301" s="27">
        <f>INDEX(SW_DE_Original!$A$3:$K$329,MATCH(SupplementaryWeight_Line3.9!$F301,SW_DE_Original!$K$3:$K$329,0),3)</f>
        <v>35.21</v>
      </c>
      <c r="I301" s="27">
        <f>INDEX(SW_DE_Original!$A$3:$K$329,MATCH(SupplementaryWeight_Line3.9!$F301,SW_DE_Original!$K$3:$K$329,0),4)</f>
        <v>0</v>
      </c>
      <c r="J301" s="27">
        <f>INDEX(SW_DE_Original!$A$3:$K$329,MATCH(SupplementaryWeight_Line3.9!$F301,SW_DE_Original!$K$3:$K$329,0),5)</f>
        <v>0</v>
      </c>
      <c r="K301" s="27">
        <f>INDEX(SW_DE_Original!$A$3:$K$329,MATCH(SupplementaryWeight_Line3.9!$F301,SW_DE_Original!$K$3:$K$329,0),6)</f>
        <v>0</v>
      </c>
      <c r="L301" s="27">
        <f>INDEX(SW_DE_Original!$A$3:$K$329,MATCH(SupplementaryWeight_Line3.9!$F301,SW_DE_Original!$K$3:$K$329,0),7)</f>
        <v>0</v>
      </c>
      <c r="M301" s="27">
        <f>INDEX(SW_DE_Original!$A$3:$K$329,MATCH(SupplementaryWeight_Line3.9!$F301,SW_DE_Original!$K$3:$K$329,0),8)</f>
        <v>0</v>
      </c>
      <c r="N301" s="27">
        <f>INDEX(SW_DE_Original!$A$3:$K$329,MATCH(SupplementaryWeight_Line3.9!$F301,SW_DE_Original!$K$3:$K$329,0),9)</f>
        <v>0</v>
      </c>
      <c r="O301" s="27">
        <f t="shared" si="8"/>
        <v>35.21</v>
      </c>
      <c r="P301" s="54">
        <f>INDEX(OperationalSharingDetail!$C$4:$Q$330,MATCH(SupplementaryWeight_Line3.9!C301,OperationalSharingDetail!$C$4:$C$330,0),15)</f>
        <v>0</v>
      </c>
      <c r="Q301" s="27">
        <f t="shared" si="9"/>
        <v>35.21</v>
      </c>
    </row>
    <row r="302" spans="1:17" ht="15" x14ac:dyDescent="0.25">
      <c r="A302" s="2">
        <v>2021</v>
      </c>
      <c r="B302" s="2" t="s">
        <v>381</v>
      </c>
      <c r="C302" s="3" t="s">
        <v>306</v>
      </c>
      <c r="D302" s="2" t="s">
        <v>728</v>
      </c>
      <c r="E302" s="2" t="s">
        <v>728</v>
      </c>
      <c r="F302" s="3" t="s">
        <v>306</v>
      </c>
      <c r="G302" s="3" t="s">
        <v>702</v>
      </c>
      <c r="H302" s="27">
        <f>INDEX(SW_DE_Original!$A$3:$K$329,MATCH(SupplementaryWeight_Line3.9!$F302,SW_DE_Original!$K$3:$K$329,0),3)</f>
        <v>103.1</v>
      </c>
      <c r="I302" s="27">
        <f>INDEX(SW_DE_Original!$A$3:$K$329,MATCH(SupplementaryWeight_Line3.9!$F302,SW_DE_Original!$K$3:$K$329,0),4)</f>
        <v>0</v>
      </c>
      <c r="J302" s="27">
        <f>INDEX(SW_DE_Original!$A$3:$K$329,MATCH(SupplementaryWeight_Line3.9!$F302,SW_DE_Original!$K$3:$K$329,0),5)</f>
        <v>0</v>
      </c>
      <c r="K302" s="27">
        <f>INDEX(SW_DE_Original!$A$3:$K$329,MATCH(SupplementaryWeight_Line3.9!$F302,SW_DE_Original!$K$3:$K$329,0),6)</f>
        <v>0.19</v>
      </c>
      <c r="L302" s="27">
        <f>INDEX(SW_DE_Original!$A$3:$K$329,MATCH(SupplementaryWeight_Line3.9!$F302,SW_DE_Original!$K$3:$K$329,0),7)</f>
        <v>0</v>
      </c>
      <c r="M302" s="27">
        <f>INDEX(SW_DE_Original!$A$3:$K$329,MATCH(SupplementaryWeight_Line3.9!$F302,SW_DE_Original!$K$3:$K$329,0),8)</f>
        <v>0</v>
      </c>
      <c r="N302" s="27">
        <f>INDEX(SW_DE_Original!$A$3:$K$329,MATCH(SupplementaryWeight_Line3.9!$F302,SW_DE_Original!$K$3:$K$329,0),9)</f>
        <v>0</v>
      </c>
      <c r="O302" s="27">
        <f t="shared" si="8"/>
        <v>103.28999999999999</v>
      </c>
      <c r="P302" s="54">
        <f>INDEX(OperationalSharingDetail!$C$4:$Q$330,MATCH(SupplementaryWeight_Line3.9!C302,OperationalSharingDetail!$C$4:$C$330,0),15)</f>
        <v>0</v>
      </c>
      <c r="Q302" s="27">
        <f t="shared" si="9"/>
        <v>103.28999999999999</v>
      </c>
    </row>
    <row r="303" spans="1:17" ht="15" x14ac:dyDescent="0.25">
      <c r="A303" s="2">
        <v>2021</v>
      </c>
      <c r="B303" s="2" t="s">
        <v>382</v>
      </c>
      <c r="C303" s="3" t="s">
        <v>307</v>
      </c>
      <c r="D303" s="2" t="s">
        <v>728</v>
      </c>
      <c r="E303" s="2" t="s">
        <v>728</v>
      </c>
      <c r="F303" s="3" t="s">
        <v>307</v>
      </c>
      <c r="G303" s="3" t="s">
        <v>703</v>
      </c>
      <c r="H303" s="27">
        <f>INDEX(SW_DE_Original!$A$3:$K$329,MATCH(SupplementaryWeight_Line3.9!$F303,SW_DE_Original!$K$3:$K$329,0),3)</f>
        <v>14.64</v>
      </c>
      <c r="I303" s="27">
        <f>INDEX(SW_DE_Original!$A$3:$K$329,MATCH(SupplementaryWeight_Line3.9!$F303,SW_DE_Original!$K$3:$K$329,0),4)</f>
        <v>0</v>
      </c>
      <c r="J303" s="27">
        <f>INDEX(SW_DE_Original!$A$3:$K$329,MATCH(SupplementaryWeight_Line3.9!$F303,SW_DE_Original!$K$3:$K$329,0),5)</f>
        <v>0</v>
      </c>
      <c r="K303" s="27">
        <f>INDEX(SW_DE_Original!$A$3:$K$329,MATCH(SupplementaryWeight_Line3.9!$F303,SW_DE_Original!$K$3:$K$329,0),6)</f>
        <v>0</v>
      </c>
      <c r="L303" s="27">
        <f>INDEX(SW_DE_Original!$A$3:$K$329,MATCH(SupplementaryWeight_Line3.9!$F303,SW_DE_Original!$K$3:$K$329,0),7)</f>
        <v>0</v>
      </c>
      <c r="M303" s="27">
        <f>INDEX(SW_DE_Original!$A$3:$K$329,MATCH(SupplementaryWeight_Line3.9!$F303,SW_DE_Original!$K$3:$K$329,0),8)</f>
        <v>0</v>
      </c>
      <c r="N303" s="27">
        <f>INDEX(SW_DE_Original!$A$3:$K$329,MATCH(SupplementaryWeight_Line3.9!$F303,SW_DE_Original!$K$3:$K$329,0),9)</f>
        <v>0</v>
      </c>
      <c r="O303" s="27">
        <f t="shared" si="8"/>
        <v>14.64</v>
      </c>
      <c r="P303" s="54">
        <f>INDEX(OperationalSharingDetail!$C$4:$Q$330,MATCH(SupplementaryWeight_Line3.9!C303,OperationalSharingDetail!$C$4:$C$330,0),15)</f>
        <v>8</v>
      </c>
      <c r="Q303" s="27">
        <f t="shared" si="9"/>
        <v>22.64</v>
      </c>
    </row>
    <row r="304" spans="1:17" ht="15" x14ac:dyDescent="0.25">
      <c r="A304" s="2">
        <v>2021</v>
      </c>
      <c r="B304" s="2" t="s">
        <v>386</v>
      </c>
      <c r="C304" s="3" t="s">
        <v>308</v>
      </c>
      <c r="D304" s="2" t="s">
        <v>728</v>
      </c>
      <c r="E304" s="2" t="s">
        <v>728</v>
      </c>
      <c r="F304" s="3" t="s">
        <v>308</v>
      </c>
      <c r="G304" s="3" t="s">
        <v>704</v>
      </c>
      <c r="H304" s="27">
        <f>INDEX(SW_DE_Original!$A$3:$K$329,MATCH(SupplementaryWeight_Line3.9!$F304,SW_DE_Original!$K$3:$K$329,0),3)</f>
        <v>3.6</v>
      </c>
      <c r="I304" s="27">
        <f>INDEX(SW_DE_Original!$A$3:$K$329,MATCH(SupplementaryWeight_Line3.9!$F304,SW_DE_Original!$K$3:$K$329,0),4)</f>
        <v>0</v>
      </c>
      <c r="J304" s="27">
        <f>INDEX(SW_DE_Original!$A$3:$K$329,MATCH(SupplementaryWeight_Line3.9!$F304,SW_DE_Original!$K$3:$K$329,0),5)</f>
        <v>0</v>
      </c>
      <c r="K304" s="27">
        <f>INDEX(SW_DE_Original!$A$3:$K$329,MATCH(SupplementaryWeight_Line3.9!$F304,SW_DE_Original!$K$3:$K$329,0),6)</f>
        <v>0</v>
      </c>
      <c r="L304" s="27">
        <f>INDEX(SW_DE_Original!$A$3:$K$329,MATCH(SupplementaryWeight_Line3.9!$F304,SW_DE_Original!$K$3:$K$329,0),7)</f>
        <v>0.46</v>
      </c>
      <c r="M304" s="27">
        <f>INDEX(SW_DE_Original!$A$3:$K$329,MATCH(SupplementaryWeight_Line3.9!$F304,SW_DE_Original!$K$3:$K$329,0),8)</f>
        <v>0</v>
      </c>
      <c r="N304" s="27">
        <f>INDEX(SW_DE_Original!$A$3:$K$329,MATCH(SupplementaryWeight_Line3.9!$F304,SW_DE_Original!$K$3:$K$329,0),9)</f>
        <v>0</v>
      </c>
      <c r="O304" s="27">
        <f t="shared" si="8"/>
        <v>4.0600000000000005</v>
      </c>
      <c r="P304" s="54">
        <f>INDEX(OperationalSharingDetail!$C$4:$Q$330,MATCH(SupplementaryWeight_Line3.9!C304,OperationalSharingDetail!$C$4:$C$330,0),15)</f>
        <v>8</v>
      </c>
      <c r="Q304" s="27">
        <f t="shared" si="9"/>
        <v>12.06</v>
      </c>
    </row>
    <row r="305" spans="1:17" ht="15" x14ac:dyDescent="0.25">
      <c r="A305" s="2">
        <v>2021</v>
      </c>
      <c r="B305" s="2" t="s">
        <v>385</v>
      </c>
      <c r="C305" s="3" t="s">
        <v>309</v>
      </c>
      <c r="D305" s="2" t="s">
        <v>216</v>
      </c>
      <c r="E305" s="2" t="s">
        <v>728</v>
      </c>
      <c r="F305" s="3" t="s">
        <v>309</v>
      </c>
      <c r="G305" s="3" t="s">
        <v>705</v>
      </c>
      <c r="H305" s="27">
        <f>INDEX(SW_DE_Original!$A$3:$K$329,MATCH(SupplementaryWeight_Line3.9!$F305,SW_DE_Original!$K$3:$K$329,0),3)</f>
        <v>12.7</v>
      </c>
      <c r="I305" s="27">
        <f>INDEX(SW_DE_Original!$A$3:$K$329,MATCH(SupplementaryWeight_Line3.9!$F305,SW_DE_Original!$K$3:$K$329,0),4)</f>
        <v>0.01</v>
      </c>
      <c r="J305" s="27">
        <f>INDEX(SW_DE_Original!$A$3:$K$329,MATCH(SupplementaryWeight_Line3.9!$F305,SW_DE_Original!$K$3:$K$329,0),5)</f>
        <v>0</v>
      </c>
      <c r="K305" s="27">
        <f>INDEX(SW_DE_Original!$A$3:$K$329,MATCH(SupplementaryWeight_Line3.9!$F305,SW_DE_Original!$K$3:$K$329,0),6)</f>
        <v>0</v>
      </c>
      <c r="L305" s="27">
        <f>INDEX(SW_DE_Original!$A$3:$K$329,MATCH(SupplementaryWeight_Line3.9!$F305,SW_DE_Original!$K$3:$K$329,0),7)</f>
        <v>0</v>
      </c>
      <c r="M305" s="27">
        <f>INDEX(SW_DE_Original!$A$3:$K$329,MATCH(SupplementaryWeight_Line3.9!$F305,SW_DE_Original!$K$3:$K$329,0),8)</f>
        <v>0</v>
      </c>
      <c r="N305" s="27">
        <f>INDEX(SW_DE_Original!$A$3:$K$329,MATCH(SupplementaryWeight_Line3.9!$F305,SW_DE_Original!$K$3:$K$329,0),9)</f>
        <v>0</v>
      </c>
      <c r="O305" s="27">
        <f t="shared" si="8"/>
        <v>12.709999999999999</v>
      </c>
      <c r="P305" s="54">
        <f>INDEX(OperationalSharingDetail!$C$4:$Q$330,MATCH(SupplementaryWeight_Line3.9!C305,OperationalSharingDetail!$C$4:$C$330,0),15)</f>
        <v>18</v>
      </c>
      <c r="Q305" s="27">
        <f t="shared" si="9"/>
        <v>30.71</v>
      </c>
    </row>
    <row r="306" spans="1:17" ht="15" x14ac:dyDescent="0.25">
      <c r="A306" s="2">
        <v>2021</v>
      </c>
      <c r="B306" s="2" t="s">
        <v>385</v>
      </c>
      <c r="C306" s="3" t="s">
        <v>310</v>
      </c>
      <c r="D306" s="2" t="s">
        <v>728</v>
      </c>
      <c r="E306" s="2" t="s">
        <v>728</v>
      </c>
      <c r="F306" s="3" t="s">
        <v>310</v>
      </c>
      <c r="G306" s="3" t="s">
        <v>706</v>
      </c>
      <c r="H306" s="27">
        <f>INDEX(SW_DE_Original!$A$3:$K$329,MATCH(SupplementaryWeight_Line3.9!$F306,SW_DE_Original!$K$3:$K$329,0),3)</f>
        <v>2.86</v>
      </c>
      <c r="I306" s="27">
        <f>INDEX(SW_DE_Original!$A$3:$K$329,MATCH(SupplementaryWeight_Line3.9!$F306,SW_DE_Original!$K$3:$K$329,0),4)</f>
        <v>0</v>
      </c>
      <c r="J306" s="27">
        <f>INDEX(SW_DE_Original!$A$3:$K$329,MATCH(SupplementaryWeight_Line3.9!$F306,SW_DE_Original!$K$3:$K$329,0),5)</f>
        <v>0</v>
      </c>
      <c r="K306" s="27">
        <f>INDEX(SW_DE_Original!$A$3:$K$329,MATCH(SupplementaryWeight_Line3.9!$F306,SW_DE_Original!$K$3:$K$329,0),6)</f>
        <v>0</v>
      </c>
      <c r="L306" s="27">
        <f>INDEX(SW_DE_Original!$A$3:$K$329,MATCH(SupplementaryWeight_Line3.9!$F306,SW_DE_Original!$K$3:$K$329,0),7)</f>
        <v>0</v>
      </c>
      <c r="M306" s="27">
        <f>INDEX(SW_DE_Original!$A$3:$K$329,MATCH(SupplementaryWeight_Line3.9!$F306,SW_DE_Original!$K$3:$K$329,0),8)</f>
        <v>0</v>
      </c>
      <c r="N306" s="27">
        <f>INDEX(SW_DE_Original!$A$3:$K$329,MATCH(SupplementaryWeight_Line3.9!$F306,SW_DE_Original!$K$3:$K$329,0),9)</f>
        <v>0</v>
      </c>
      <c r="O306" s="27">
        <f t="shared" si="8"/>
        <v>2.86</v>
      </c>
      <c r="P306" s="54">
        <f>INDEX(OperationalSharingDetail!$C$4:$Q$330,MATCH(SupplementaryWeight_Line3.9!C306,OperationalSharingDetail!$C$4:$C$330,0),15)</f>
        <v>5</v>
      </c>
      <c r="Q306" s="27">
        <f t="shared" si="9"/>
        <v>7.8599999999999994</v>
      </c>
    </row>
    <row r="307" spans="1:17" ht="15" x14ac:dyDescent="0.25">
      <c r="A307" s="2">
        <v>2021</v>
      </c>
      <c r="B307" s="2" t="s">
        <v>387</v>
      </c>
      <c r="C307" s="3" t="s">
        <v>311</v>
      </c>
      <c r="D307" s="2" t="s">
        <v>728</v>
      </c>
      <c r="E307" s="2" t="s">
        <v>728</v>
      </c>
      <c r="F307" s="3" t="s">
        <v>311</v>
      </c>
      <c r="G307" s="3" t="s">
        <v>707</v>
      </c>
      <c r="H307" s="27">
        <f>INDEX(SW_DE_Original!$A$3:$K$329,MATCH(SupplementaryWeight_Line3.9!$F307,SW_DE_Original!$K$3:$K$329,0),3)</f>
        <v>7.33</v>
      </c>
      <c r="I307" s="27">
        <f>INDEX(SW_DE_Original!$A$3:$K$329,MATCH(SupplementaryWeight_Line3.9!$F307,SW_DE_Original!$K$3:$K$329,0),4)</f>
        <v>0</v>
      </c>
      <c r="J307" s="27">
        <f>INDEX(SW_DE_Original!$A$3:$K$329,MATCH(SupplementaryWeight_Line3.9!$F307,SW_DE_Original!$K$3:$K$329,0),5)</f>
        <v>0</v>
      </c>
      <c r="K307" s="27">
        <f>INDEX(SW_DE_Original!$A$3:$K$329,MATCH(SupplementaryWeight_Line3.9!$F307,SW_DE_Original!$K$3:$K$329,0),6)</f>
        <v>0</v>
      </c>
      <c r="L307" s="27">
        <f>INDEX(SW_DE_Original!$A$3:$K$329,MATCH(SupplementaryWeight_Line3.9!$F307,SW_DE_Original!$K$3:$K$329,0),7)</f>
        <v>0</v>
      </c>
      <c r="M307" s="27">
        <f>INDEX(SW_DE_Original!$A$3:$K$329,MATCH(SupplementaryWeight_Line3.9!$F307,SW_DE_Original!$K$3:$K$329,0),8)</f>
        <v>0</v>
      </c>
      <c r="N307" s="27">
        <f>INDEX(SW_DE_Original!$A$3:$K$329,MATCH(SupplementaryWeight_Line3.9!$F307,SW_DE_Original!$K$3:$K$329,0),9)</f>
        <v>0</v>
      </c>
      <c r="O307" s="27">
        <f t="shared" si="8"/>
        <v>7.33</v>
      </c>
      <c r="P307" s="54">
        <f>INDEX(OperationalSharingDetail!$C$4:$Q$330,MATCH(SupplementaryWeight_Line3.9!C307,OperationalSharingDetail!$C$4:$C$330,0),15)</f>
        <v>10</v>
      </c>
      <c r="Q307" s="27">
        <f t="shared" si="9"/>
        <v>17.329999999999998</v>
      </c>
    </row>
    <row r="308" spans="1:17" ht="15" x14ac:dyDescent="0.25">
      <c r="A308" s="2">
        <v>2021</v>
      </c>
      <c r="B308" s="2" t="s">
        <v>386</v>
      </c>
      <c r="C308" s="3" t="s">
        <v>312</v>
      </c>
      <c r="D308" s="2" t="s">
        <v>728</v>
      </c>
      <c r="E308" s="2" t="s">
        <v>728</v>
      </c>
      <c r="F308" s="3" t="s">
        <v>312</v>
      </c>
      <c r="G308" s="3" t="s">
        <v>757</v>
      </c>
      <c r="H308" s="27">
        <f>INDEX(SW_DE_Original!$A$3:$K$329,MATCH(SupplementaryWeight_Line3.9!$F308,SW_DE_Original!$K$3:$K$329,0),3)</f>
        <v>1.73</v>
      </c>
      <c r="I308" s="27">
        <f>INDEX(SW_DE_Original!$A$3:$K$329,MATCH(SupplementaryWeight_Line3.9!$F308,SW_DE_Original!$K$3:$K$329,0),4)</f>
        <v>0</v>
      </c>
      <c r="J308" s="27">
        <f>INDEX(SW_DE_Original!$A$3:$K$329,MATCH(SupplementaryWeight_Line3.9!$F308,SW_DE_Original!$K$3:$K$329,0),5)</f>
        <v>0</v>
      </c>
      <c r="K308" s="27">
        <f>INDEX(SW_DE_Original!$A$3:$K$329,MATCH(SupplementaryWeight_Line3.9!$F308,SW_DE_Original!$K$3:$K$329,0),6)</f>
        <v>0.27</v>
      </c>
      <c r="L308" s="27">
        <f>INDEX(SW_DE_Original!$A$3:$K$329,MATCH(SupplementaryWeight_Line3.9!$F308,SW_DE_Original!$K$3:$K$329,0),7)</f>
        <v>0.38</v>
      </c>
      <c r="M308" s="27">
        <f>INDEX(SW_DE_Original!$A$3:$K$329,MATCH(SupplementaryWeight_Line3.9!$F308,SW_DE_Original!$K$3:$K$329,0),8)</f>
        <v>0</v>
      </c>
      <c r="N308" s="27">
        <f>INDEX(SW_DE_Original!$A$3:$K$329,MATCH(SupplementaryWeight_Line3.9!$F308,SW_DE_Original!$K$3:$K$329,0),9)</f>
        <v>0</v>
      </c>
      <c r="O308" s="27">
        <f t="shared" si="8"/>
        <v>2.38</v>
      </c>
      <c r="P308" s="54">
        <f>INDEX(OperationalSharingDetail!$C$4:$Q$330,MATCH(SupplementaryWeight_Line3.9!C308,OperationalSharingDetail!$C$4:$C$330,0),15)</f>
        <v>5</v>
      </c>
      <c r="Q308" s="27">
        <f t="shared" si="9"/>
        <v>7.38</v>
      </c>
    </row>
    <row r="309" spans="1:17" ht="15" x14ac:dyDescent="0.25">
      <c r="A309" s="2">
        <v>2021</v>
      </c>
      <c r="B309" s="2" t="s">
        <v>389</v>
      </c>
      <c r="C309" s="3" t="s">
        <v>313</v>
      </c>
      <c r="D309" s="2" t="s">
        <v>728</v>
      </c>
      <c r="E309" s="2" t="s">
        <v>728</v>
      </c>
      <c r="F309" s="3" t="s">
        <v>313</v>
      </c>
      <c r="G309" s="3" t="s">
        <v>709</v>
      </c>
      <c r="H309" s="27">
        <f>INDEX(SW_DE_Original!$A$3:$K$329,MATCH(SupplementaryWeight_Line3.9!$F309,SW_DE_Original!$K$3:$K$329,0),3)</f>
        <v>3.16</v>
      </c>
      <c r="I309" s="27">
        <f>INDEX(SW_DE_Original!$A$3:$K$329,MATCH(SupplementaryWeight_Line3.9!$F309,SW_DE_Original!$K$3:$K$329,0),4)</f>
        <v>0</v>
      </c>
      <c r="J309" s="27">
        <f>INDEX(SW_DE_Original!$A$3:$K$329,MATCH(SupplementaryWeight_Line3.9!$F309,SW_DE_Original!$K$3:$K$329,0),5)</f>
        <v>0</v>
      </c>
      <c r="K309" s="27">
        <f>INDEX(SW_DE_Original!$A$3:$K$329,MATCH(SupplementaryWeight_Line3.9!$F309,SW_DE_Original!$K$3:$K$329,0),6)</f>
        <v>0.09</v>
      </c>
      <c r="L309" s="27">
        <f>INDEX(SW_DE_Original!$A$3:$K$329,MATCH(SupplementaryWeight_Line3.9!$F309,SW_DE_Original!$K$3:$K$329,0),7)</f>
        <v>0</v>
      </c>
      <c r="M309" s="27">
        <f>INDEX(SW_DE_Original!$A$3:$K$329,MATCH(SupplementaryWeight_Line3.9!$F309,SW_DE_Original!$K$3:$K$329,0),8)</f>
        <v>0</v>
      </c>
      <c r="N309" s="27">
        <f>INDEX(SW_DE_Original!$A$3:$K$329,MATCH(SupplementaryWeight_Line3.9!$F309,SW_DE_Original!$K$3:$K$329,0),9)</f>
        <v>0</v>
      </c>
      <c r="O309" s="27">
        <f t="shared" si="8"/>
        <v>3.25</v>
      </c>
      <c r="P309" s="54">
        <f>INDEX(OperationalSharingDetail!$C$4:$Q$330,MATCH(SupplementaryWeight_Line3.9!C309,OperationalSharingDetail!$C$4:$C$330,0),15)</f>
        <v>21</v>
      </c>
      <c r="Q309" s="27">
        <f t="shared" si="9"/>
        <v>24.25</v>
      </c>
    </row>
    <row r="310" spans="1:17" ht="15" x14ac:dyDescent="0.25">
      <c r="A310" s="2">
        <v>2021</v>
      </c>
      <c r="B310" s="2" t="s">
        <v>381</v>
      </c>
      <c r="C310" s="3" t="s">
        <v>282</v>
      </c>
      <c r="D310" s="2" t="s">
        <v>728</v>
      </c>
      <c r="E310" s="2" t="s">
        <v>728</v>
      </c>
      <c r="F310" s="3" t="s">
        <v>282</v>
      </c>
      <c r="G310" s="3" t="s">
        <v>679</v>
      </c>
      <c r="H310" s="27">
        <f>INDEX(SW_DE_Original!$A$3:$K$329,MATCH(SupplementaryWeight_Line3.9!$F310,SW_DE_Original!$K$3:$K$329,0),3)</f>
        <v>6.68</v>
      </c>
      <c r="I310" s="27">
        <f>INDEX(SW_DE_Original!$A$3:$K$329,MATCH(SupplementaryWeight_Line3.9!$F310,SW_DE_Original!$K$3:$K$329,0),4)</f>
        <v>0</v>
      </c>
      <c r="J310" s="27">
        <f>INDEX(SW_DE_Original!$A$3:$K$329,MATCH(SupplementaryWeight_Line3.9!$F310,SW_DE_Original!$K$3:$K$329,0),5)</f>
        <v>0</v>
      </c>
      <c r="K310" s="27">
        <f>INDEX(SW_DE_Original!$A$3:$K$329,MATCH(SupplementaryWeight_Line3.9!$F310,SW_DE_Original!$K$3:$K$329,0),6)</f>
        <v>0</v>
      </c>
      <c r="L310" s="27">
        <f>INDEX(SW_DE_Original!$A$3:$K$329,MATCH(SupplementaryWeight_Line3.9!$F310,SW_DE_Original!$K$3:$K$329,0),7)</f>
        <v>0</v>
      </c>
      <c r="M310" s="27">
        <f>INDEX(SW_DE_Original!$A$3:$K$329,MATCH(SupplementaryWeight_Line3.9!$F310,SW_DE_Original!$K$3:$K$329,0),8)</f>
        <v>0</v>
      </c>
      <c r="N310" s="27">
        <f>INDEX(SW_DE_Original!$A$3:$K$329,MATCH(SupplementaryWeight_Line3.9!$F310,SW_DE_Original!$K$3:$K$329,0),9)</f>
        <v>0</v>
      </c>
      <c r="O310" s="27">
        <f t="shared" si="8"/>
        <v>6.68</v>
      </c>
      <c r="P310" s="54">
        <f>INDEX(OperationalSharingDetail!$C$4:$Q$330,MATCH(SupplementaryWeight_Line3.9!C310,OperationalSharingDetail!$C$4:$C$330,0),15)</f>
        <v>5</v>
      </c>
      <c r="Q310" s="27">
        <f t="shared" si="9"/>
        <v>11.68</v>
      </c>
    </row>
    <row r="311" spans="1:17" ht="15" x14ac:dyDescent="0.25">
      <c r="A311" s="2">
        <v>2021</v>
      </c>
      <c r="B311" s="2" t="s">
        <v>389</v>
      </c>
      <c r="C311" s="3" t="s">
        <v>314</v>
      </c>
      <c r="D311" s="2" t="s">
        <v>728</v>
      </c>
      <c r="E311" s="2" t="s">
        <v>728</v>
      </c>
      <c r="F311" s="3" t="s">
        <v>314</v>
      </c>
      <c r="G311" s="3" t="s">
        <v>758</v>
      </c>
      <c r="H311" s="27">
        <f>INDEX(SW_DE_Original!$A$3:$K$329,MATCH(SupplementaryWeight_Line3.9!$F311,SW_DE_Original!$K$3:$K$329,0),3)</f>
        <v>19.850000000000001</v>
      </c>
      <c r="I311" s="27">
        <f>INDEX(SW_DE_Original!$A$3:$K$329,MATCH(SupplementaryWeight_Line3.9!$F311,SW_DE_Original!$K$3:$K$329,0),4)</f>
        <v>0</v>
      </c>
      <c r="J311" s="27">
        <f>INDEX(SW_DE_Original!$A$3:$K$329,MATCH(SupplementaryWeight_Line3.9!$F311,SW_DE_Original!$K$3:$K$329,0),5)</f>
        <v>0</v>
      </c>
      <c r="K311" s="27">
        <f>INDEX(SW_DE_Original!$A$3:$K$329,MATCH(SupplementaryWeight_Line3.9!$F311,SW_DE_Original!$K$3:$K$329,0),6)</f>
        <v>0</v>
      </c>
      <c r="L311" s="27">
        <f>INDEX(SW_DE_Original!$A$3:$K$329,MATCH(SupplementaryWeight_Line3.9!$F311,SW_DE_Original!$K$3:$K$329,0),7)</f>
        <v>0</v>
      </c>
      <c r="M311" s="27">
        <f>INDEX(SW_DE_Original!$A$3:$K$329,MATCH(SupplementaryWeight_Line3.9!$F311,SW_DE_Original!$K$3:$K$329,0),8)</f>
        <v>0</v>
      </c>
      <c r="N311" s="27">
        <f>INDEX(SW_DE_Original!$A$3:$K$329,MATCH(SupplementaryWeight_Line3.9!$F311,SW_DE_Original!$K$3:$K$329,0),9)</f>
        <v>0</v>
      </c>
      <c r="O311" s="27">
        <f t="shared" si="8"/>
        <v>19.850000000000001</v>
      </c>
      <c r="P311" s="54">
        <f>INDEX(OperationalSharingDetail!$C$4:$Q$330,MATCH(SupplementaryWeight_Line3.9!C311,OperationalSharingDetail!$C$4:$C$330,0),15)</f>
        <v>8</v>
      </c>
      <c r="Q311" s="27">
        <f t="shared" si="9"/>
        <v>27.85</v>
      </c>
    </row>
    <row r="312" spans="1:17" ht="15" x14ac:dyDescent="0.25">
      <c r="A312" s="2">
        <v>2021</v>
      </c>
      <c r="B312" s="2" t="s">
        <v>381</v>
      </c>
      <c r="C312" s="3" t="s">
        <v>315</v>
      </c>
      <c r="D312" s="2" t="s">
        <v>728</v>
      </c>
      <c r="E312" s="2" t="s">
        <v>728</v>
      </c>
      <c r="F312" s="3" t="s">
        <v>315</v>
      </c>
      <c r="G312" s="3" t="s">
        <v>711</v>
      </c>
      <c r="H312" s="27">
        <f>INDEX(SW_DE_Original!$A$3:$K$329,MATCH(SupplementaryWeight_Line3.9!$F312,SW_DE_Original!$K$3:$K$329,0),3)</f>
        <v>142.97</v>
      </c>
      <c r="I312" s="27">
        <f>INDEX(SW_DE_Original!$A$3:$K$329,MATCH(SupplementaryWeight_Line3.9!$F312,SW_DE_Original!$K$3:$K$329,0),4)</f>
        <v>0</v>
      </c>
      <c r="J312" s="27">
        <f>INDEX(SW_DE_Original!$A$3:$K$329,MATCH(SupplementaryWeight_Line3.9!$F312,SW_DE_Original!$K$3:$K$329,0),5)</f>
        <v>0</v>
      </c>
      <c r="K312" s="27">
        <f>INDEX(SW_DE_Original!$A$3:$K$329,MATCH(SupplementaryWeight_Line3.9!$F312,SW_DE_Original!$K$3:$K$329,0),6)</f>
        <v>0.81</v>
      </c>
      <c r="L312" s="27">
        <f>INDEX(SW_DE_Original!$A$3:$K$329,MATCH(SupplementaryWeight_Line3.9!$F312,SW_DE_Original!$K$3:$K$329,0),7)</f>
        <v>0</v>
      </c>
      <c r="M312" s="27">
        <f>INDEX(SW_DE_Original!$A$3:$K$329,MATCH(SupplementaryWeight_Line3.9!$F312,SW_DE_Original!$K$3:$K$329,0),8)</f>
        <v>0</v>
      </c>
      <c r="N312" s="27">
        <f>INDEX(SW_DE_Original!$A$3:$K$329,MATCH(SupplementaryWeight_Line3.9!$F312,SW_DE_Original!$K$3:$K$329,0),9)</f>
        <v>0</v>
      </c>
      <c r="O312" s="27">
        <f t="shared" si="8"/>
        <v>143.78</v>
      </c>
      <c r="P312" s="54">
        <f>INDEX(OperationalSharingDetail!$C$4:$Q$330,MATCH(SupplementaryWeight_Line3.9!C312,OperationalSharingDetail!$C$4:$C$330,0),15)</f>
        <v>0</v>
      </c>
      <c r="Q312" s="27">
        <f t="shared" si="9"/>
        <v>143.78</v>
      </c>
    </row>
    <row r="313" spans="1:17" ht="15" x14ac:dyDescent="0.25">
      <c r="A313" s="2">
        <v>2021</v>
      </c>
      <c r="B313" s="2" t="s">
        <v>382</v>
      </c>
      <c r="C313" s="3" t="s">
        <v>258</v>
      </c>
      <c r="D313" s="2" t="s">
        <v>728</v>
      </c>
      <c r="E313" s="2" t="s">
        <v>728</v>
      </c>
      <c r="F313" s="3" t="s">
        <v>258</v>
      </c>
      <c r="G313" s="3" t="s">
        <v>654</v>
      </c>
      <c r="H313" s="27">
        <f>INDEX(SW_DE_Original!$A$3:$K$329,MATCH(SupplementaryWeight_Line3.9!$F313,SW_DE_Original!$K$3:$K$329,0),3)</f>
        <v>8.52</v>
      </c>
      <c r="I313" s="27">
        <f>INDEX(SW_DE_Original!$A$3:$K$329,MATCH(SupplementaryWeight_Line3.9!$F313,SW_DE_Original!$K$3:$K$329,0),4)</f>
        <v>0</v>
      </c>
      <c r="J313" s="27">
        <f>INDEX(SW_DE_Original!$A$3:$K$329,MATCH(SupplementaryWeight_Line3.9!$F313,SW_DE_Original!$K$3:$K$329,0),5)</f>
        <v>0</v>
      </c>
      <c r="K313" s="27">
        <f>INDEX(SW_DE_Original!$A$3:$K$329,MATCH(SupplementaryWeight_Line3.9!$F313,SW_DE_Original!$K$3:$K$329,0),6)</f>
        <v>0</v>
      </c>
      <c r="L313" s="27">
        <f>INDEX(SW_DE_Original!$A$3:$K$329,MATCH(SupplementaryWeight_Line3.9!$F313,SW_DE_Original!$K$3:$K$329,0),7)</f>
        <v>0</v>
      </c>
      <c r="M313" s="27">
        <f>INDEX(SW_DE_Original!$A$3:$K$329,MATCH(SupplementaryWeight_Line3.9!$F313,SW_DE_Original!$K$3:$K$329,0),8)</f>
        <v>0</v>
      </c>
      <c r="N313" s="27">
        <f>INDEX(SW_DE_Original!$A$3:$K$329,MATCH(SupplementaryWeight_Line3.9!$F313,SW_DE_Original!$K$3:$K$329,0),9)</f>
        <v>0</v>
      </c>
      <c r="O313" s="27">
        <f t="shared" si="8"/>
        <v>8.52</v>
      </c>
      <c r="P313" s="54">
        <f>INDEX(OperationalSharingDetail!$C$4:$Q$330,MATCH(SupplementaryWeight_Line3.9!C313,OperationalSharingDetail!$C$4:$C$330,0),15)</f>
        <v>3</v>
      </c>
      <c r="Q313" s="27">
        <f t="shared" si="9"/>
        <v>11.52</v>
      </c>
    </row>
    <row r="314" spans="1:17" ht="15" x14ac:dyDescent="0.25">
      <c r="A314" s="2">
        <v>2021</v>
      </c>
      <c r="B314" s="2" t="s">
        <v>382</v>
      </c>
      <c r="C314" s="3" t="s">
        <v>40</v>
      </c>
      <c r="D314" s="2" t="s">
        <v>728</v>
      </c>
      <c r="E314" s="2" t="s">
        <v>728</v>
      </c>
      <c r="F314" s="3" t="s">
        <v>40</v>
      </c>
      <c r="G314" s="3" t="s">
        <v>446</v>
      </c>
      <c r="H314" s="27">
        <f>INDEX(SW_DE_Original!$A$3:$K$329,MATCH(SupplementaryWeight_Line3.9!$F314,SW_DE_Original!$K$3:$K$329,0),3)</f>
        <v>2.67</v>
      </c>
      <c r="I314" s="27">
        <f>INDEX(SW_DE_Original!$A$3:$K$329,MATCH(SupplementaryWeight_Line3.9!$F314,SW_DE_Original!$K$3:$K$329,0),4)</f>
        <v>0</v>
      </c>
      <c r="J314" s="27">
        <f>INDEX(SW_DE_Original!$A$3:$K$329,MATCH(SupplementaryWeight_Line3.9!$F314,SW_DE_Original!$K$3:$K$329,0),5)</f>
        <v>0</v>
      </c>
      <c r="K314" s="27">
        <f>INDEX(SW_DE_Original!$A$3:$K$329,MATCH(SupplementaryWeight_Line3.9!$F314,SW_DE_Original!$K$3:$K$329,0),6)</f>
        <v>0</v>
      </c>
      <c r="L314" s="27">
        <f>INDEX(SW_DE_Original!$A$3:$K$329,MATCH(SupplementaryWeight_Line3.9!$F314,SW_DE_Original!$K$3:$K$329,0),7)</f>
        <v>0</v>
      </c>
      <c r="M314" s="27">
        <f>INDEX(SW_DE_Original!$A$3:$K$329,MATCH(SupplementaryWeight_Line3.9!$F314,SW_DE_Original!$K$3:$K$329,0),8)</f>
        <v>0</v>
      </c>
      <c r="N314" s="27">
        <f>INDEX(SW_DE_Original!$A$3:$K$329,MATCH(SupplementaryWeight_Line3.9!$F314,SW_DE_Original!$K$3:$K$329,0),9)</f>
        <v>0</v>
      </c>
      <c r="O314" s="27">
        <f t="shared" si="8"/>
        <v>2.67</v>
      </c>
      <c r="P314" s="54">
        <f>INDEX(OperationalSharingDetail!$C$4:$Q$330,MATCH(SupplementaryWeight_Line3.9!C314,OperationalSharingDetail!$C$4:$C$330,0),15)</f>
        <v>21</v>
      </c>
      <c r="Q314" s="27">
        <f t="shared" si="9"/>
        <v>23.67</v>
      </c>
    </row>
    <row r="315" spans="1:17" ht="15" x14ac:dyDescent="0.25">
      <c r="A315" s="2">
        <v>2021</v>
      </c>
      <c r="B315" s="2" t="s">
        <v>383</v>
      </c>
      <c r="C315" s="3" t="s">
        <v>317</v>
      </c>
      <c r="D315" s="2" t="s">
        <v>728</v>
      </c>
      <c r="E315" s="2" t="s">
        <v>728</v>
      </c>
      <c r="F315" s="3" t="s">
        <v>317</v>
      </c>
      <c r="G315" s="3" t="s">
        <v>713</v>
      </c>
      <c r="H315" s="27">
        <f>INDEX(SW_DE_Original!$A$3:$K$329,MATCH(SupplementaryWeight_Line3.9!$F315,SW_DE_Original!$K$3:$K$329,0),3)</f>
        <v>0.28999999999999998</v>
      </c>
      <c r="I315" s="27">
        <f>INDEX(SW_DE_Original!$A$3:$K$329,MATCH(SupplementaryWeight_Line3.9!$F315,SW_DE_Original!$K$3:$K$329,0),4)</f>
        <v>0</v>
      </c>
      <c r="J315" s="27">
        <f>INDEX(SW_DE_Original!$A$3:$K$329,MATCH(SupplementaryWeight_Line3.9!$F315,SW_DE_Original!$K$3:$K$329,0),5)</f>
        <v>0</v>
      </c>
      <c r="K315" s="27">
        <f>INDEX(SW_DE_Original!$A$3:$K$329,MATCH(SupplementaryWeight_Line3.9!$F315,SW_DE_Original!$K$3:$K$329,0),6)</f>
        <v>0</v>
      </c>
      <c r="L315" s="27">
        <f>INDEX(SW_DE_Original!$A$3:$K$329,MATCH(SupplementaryWeight_Line3.9!$F315,SW_DE_Original!$K$3:$K$329,0),7)</f>
        <v>0</v>
      </c>
      <c r="M315" s="27">
        <f>INDEX(SW_DE_Original!$A$3:$K$329,MATCH(SupplementaryWeight_Line3.9!$F315,SW_DE_Original!$K$3:$K$329,0),8)</f>
        <v>0</v>
      </c>
      <c r="N315" s="27">
        <f>INDEX(SW_DE_Original!$A$3:$K$329,MATCH(SupplementaryWeight_Line3.9!$F315,SW_DE_Original!$K$3:$K$329,0),9)</f>
        <v>0</v>
      </c>
      <c r="O315" s="27">
        <f t="shared" si="8"/>
        <v>0.28999999999999998</v>
      </c>
      <c r="P315" s="54">
        <f>INDEX(OperationalSharingDetail!$C$4:$Q$330,MATCH(SupplementaryWeight_Line3.9!C315,OperationalSharingDetail!$C$4:$C$330,0),15)</f>
        <v>21</v>
      </c>
      <c r="Q315" s="27">
        <f t="shared" si="9"/>
        <v>21.29</v>
      </c>
    </row>
    <row r="316" spans="1:17" ht="15" x14ac:dyDescent="0.25">
      <c r="A316" s="2">
        <v>2021</v>
      </c>
      <c r="B316" s="2" t="s">
        <v>390</v>
      </c>
      <c r="C316" s="3" t="s">
        <v>318</v>
      </c>
      <c r="D316" s="2" t="s">
        <v>728</v>
      </c>
      <c r="E316" s="2" t="s">
        <v>728</v>
      </c>
      <c r="F316" s="3" t="s">
        <v>318</v>
      </c>
      <c r="G316" s="3" t="s">
        <v>714</v>
      </c>
      <c r="H316" s="27">
        <f>INDEX(SW_DE_Original!$A$3:$K$329,MATCH(SupplementaryWeight_Line3.9!$F316,SW_DE_Original!$K$3:$K$329,0),3)</f>
        <v>9.57</v>
      </c>
      <c r="I316" s="27">
        <f>INDEX(SW_DE_Original!$A$3:$K$329,MATCH(SupplementaryWeight_Line3.9!$F316,SW_DE_Original!$K$3:$K$329,0),4)</f>
        <v>0</v>
      </c>
      <c r="J316" s="27">
        <f>INDEX(SW_DE_Original!$A$3:$K$329,MATCH(SupplementaryWeight_Line3.9!$F316,SW_DE_Original!$K$3:$K$329,0),5)</f>
        <v>0</v>
      </c>
      <c r="K316" s="27">
        <f>INDEX(SW_DE_Original!$A$3:$K$329,MATCH(SupplementaryWeight_Line3.9!$F316,SW_DE_Original!$K$3:$K$329,0),6)</f>
        <v>0</v>
      </c>
      <c r="L316" s="27">
        <f>INDEX(SW_DE_Original!$A$3:$K$329,MATCH(SupplementaryWeight_Line3.9!$F316,SW_DE_Original!$K$3:$K$329,0),7)</f>
        <v>0</v>
      </c>
      <c r="M316" s="27">
        <f>INDEX(SW_DE_Original!$A$3:$K$329,MATCH(SupplementaryWeight_Line3.9!$F316,SW_DE_Original!$K$3:$K$329,0),8)</f>
        <v>0</v>
      </c>
      <c r="N316" s="27">
        <f>INDEX(SW_DE_Original!$A$3:$K$329,MATCH(SupplementaryWeight_Line3.9!$F316,SW_DE_Original!$K$3:$K$329,0),9)</f>
        <v>0</v>
      </c>
      <c r="O316" s="27">
        <f t="shared" si="8"/>
        <v>9.57</v>
      </c>
      <c r="P316" s="54">
        <f>INDEX(OperationalSharingDetail!$C$4:$Q$330,MATCH(SupplementaryWeight_Line3.9!C316,OperationalSharingDetail!$C$4:$C$330,0),15)</f>
        <v>3</v>
      </c>
      <c r="Q316" s="27">
        <f t="shared" si="9"/>
        <v>12.57</v>
      </c>
    </row>
    <row r="317" spans="1:17" ht="15" x14ac:dyDescent="0.25">
      <c r="A317" s="2">
        <v>2021</v>
      </c>
      <c r="B317" s="2" t="s">
        <v>384</v>
      </c>
      <c r="C317" s="3" t="s">
        <v>319</v>
      </c>
      <c r="D317" s="2" t="s">
        <v>728</v>
      </c>
      <c r="E317" s="2" t="s">
        <v>728</v>
      </c>
      <c r="F317" s="3" t="s">
        <v>319</v>
      </c>
      <c r="G317" s="3" t="s">
        <v>715</v>
      </c>
      <c r="H317" s="27">
        <f>INDEX(SW_DE_Original!$A$3:$K$329,MATCH(SupplementaryWeight_Line3.9!$F317,SW_DE_Original!$K$3:$K$329,0),3)</f>
        <v>0.65</v>
      </c>
      <c r="I317" s="27">
        <f>INDEX(SW_DE_Original!$A$3:$K$329,MATCH(SupplementaryWeight_Line3.9!$F317,SW_DE_Original!$K$3:$K$329,0),4)</f>
        <v>0.02</v>
      </c>
      <c r="J317" s="27">
        <f>INDEX(SW_DE_Original!$A$3:$K$329,MATCH(SupplementaryWeight_Line3.9!$F317,SW_DE_Original!$K$3:$K$329,0),5)</f>
        <v>0</v>
      </c>
      <c r="K317" s="27">
        <f>INDEX(SW_DE_Original!$A$3:$K$329,MATCH(SupplementaryWeight_Line3.9!$F317,SW_DE_Original!$K$3:$K$329,0),6)</f>
        <v>0</v>
      </c>
      <c r="L317" s="27">
        <f>INDEX(SW_DE_Original!$A$3:$K$329,MATCH(SupplementaryWeight_Line3.9!$F317,SW_DE_Original!$K$3:$K$329,0),7)</f>
        <v>0</v>
      </c>
      <c r="M317" s="27">
        <f>INDEX(SW_DE_Original!$A$3:$K$329,MATCH(SupplementaryWeight_Line3.9!$F317,SW_DE_Original!$K$3:$K$329,0),8)</f>
        <v>0</v>
      </c>
      <c r="N317" s="27">
        <f>INDEX(SW_DE_Original!$A$3:$K$329,MATCH(SupplementaryWeight_Line3.9!$F317,SW_DE_Original!$K$3:$K$329,0),9)</f>
        <v>0</v>
      </c>
      <c r="O317" s="27">
        <f t="shared" si="8"/>
        <v>0.67</v>
      </c>
      <c r="P317" s="54">
        <f>INDEX(OperationalSharingDetail!$C$4:$Q$330,MATCH(SupplementaryWeight_Line3.9!C317,OperationalSharingDetail!$C$4:$C$330,0),15)</f>
        <v>5</v>
      </c>
      <c r="Q317" s="27">
        <f t="shared" si="9"/>
        <v>5.67</v>
      </c>
    </row>
    <row r="318" spans="1:17" ht="15" x14ac:dyDescent="0.25">
      <c r="A318" s="2">
        <v>2021</v>
      </c>
      <c r="B318" s="2" t="s">
        <v>382</v>
      </c>
      <c r="C318" s="3" t="s">
        <v>320</v>
      </c>
      <c r="D318" s="2" t="s">
        <v>728</v>
      </c>
      <c r="E318" s="2" t="s">
        <v>728</v>
      </c>
      <c r="F318" s="3" t="s">
        <v>320</v>
      </c>
      <c r="G318" s="3" t="s">
        <v>716</v>
      </c>
      <c r="H318" s="27">
        <f>INDEX(SW_DE_Original!$A$3:$K$329,MATCH(SupplementaryWeight_Line3.9!$F318,SW_DE_Original!$K$3:$K$329,0),3)</f>
        <v>2.4700000000000002</v>
      </c>
      <c r="I318" s="27">
        <f>INDEX(SW_DE_Original!$A$3:$K$329,MATCH(SupplementaryWeight_Line3.9!$F318,SW_DE_Original!$K$3:$K$329,0),4)</f>
        <v>0</v>
      </c>
      <c r="J318" s="27">
        <f>INDEX(SW_DE_Original!$A$3:$K$329,MATCH(SupplementaryWeight_Line3.9!$F318,SW_DE_Original!$K$3:$K$329,0),5)</f>
        <v>0</v>
      </c>
      <c r="K318" s="27">
        <f>INDEX(SW_DE_Original!$A$3:$K$329,MATCH(SupplementaryWeight_Line3.9!$F318,SW_DE_Original!$K$3:$K$329,0),6)</f>
        <v>0</v>
      </c>
      <c r="L318" s="27">
        <f>INDEX(SW_DE_Original!$A$3:$K$329,MATCH(SupplementaryWeight_Line3.9!$F318,SW_DE_Original!$K$3:$K$329,0),7)</f>
        <v>0</v>
      </c>
      <c r="M318" s="27">
        <f>INDEX(SW_DE_Original!$A$3:$K$329,MATCH(SupplementaryWeight_Line3.9!$F318,SW_DE_Original!$K$3:$K$329,0),8)</f>
        <v>0</v>
      </c>
      <c r="N318" s="27">
        <f>INDEX(SW_DE_Original!$A$3:$K$329,MATCH(SupplementaryWeight_Line3.9!$F318,SW_DE_Original!$K$3:$K$329,0),9)</f>
        <v>0</v>
      </c>
      <c r="O318" s="27">
        <f t="shared" si="8"/>
        <v>2.4700000000000002</v>
      </c>
      <c r="P318" s="54">
        <f>INDEX(OperationalSharingDetail!$C$4:$Q$330,MATCH(SupplementaryWeight_Line3.9!C318,OperationalSharingDetail!$C$4:$C$330,0),15)</f>
        <v>5</v>
      </c>
      <c r="Q318" s="27">
        <f t="shared" si="9"/>
        <v>7.4700000000000006</v>
      </c>
    </row>
    <row r="319" spans="1:17" ht="15" x14ac:dyDescent="0.25">
      <c r="A319" s="2">
        <v>2021</v>
      </c>
      <c r="B319" s="2" t="s">
        <v>384</v>
      </c>
      <c r="C319" s="3" t="s">
        <v>321</v>
      </c>
      <c r="D319" s="2" t="s">
        <v>728</v>
      </c>
      <c r="E319" s="2" t="s">
        <v>728</v>
      </c>
      <c r="F319" s="3" t="s">
        <v>321</v>
      </c>
      <c r="G319" s="3" t="s">
        <v>717</v>
      </c>
      <c r="H319" s="27">
        <f>INDEX(SW_DE_Original!$A$3:$K$329,MATCH(SupplementaryWeight_Line3.9!$F319,SW_DE_Original!$K$3:$K$329,0),3)</f>
        <v>1.58</v>
      </c>
      <c r="I319" s="27">
        <f>INDEX(SW_DE_Original!$A$3:$K$329,MATCH(SupplementaryWeight_Line3.9!$F319,SW_DE_Original!$K$3:$K$329,0),4)</f>
        <v>0</v>
      </c>
      <c r="J319" s="27">
        <f>INDEX(SW_DE_Original!$A$3:$K$329,MATCH(SupplementaryWeight_Line3.9!$F319,SW_DE_Original!$K$3:$K$329,0),5)</f>
        <v>0</v>
      </c>
      <c r="K319" s="27">
        <f>INDEX(SW_DE_Original!$A$3:$K$329,MATCH(SupplementaryWeight_Line3.9!$F319,SW_DE_Original!$K$3:$K$329,0),6)</f>
        <v>0</v>
      </c>
      <c r="L319" s="27">
        <f>INDEX(SW_DE_Original!$A$3:$K$329,MATCH(SupplementaryWeight_Line3.9!$F319,SW_DE_Original!$K$3:$K$329,0),7)</f>
        <v>0</v>
      </c>
      <c r="M319" s="27">
        <f>INDEX(SW_DE_Original!$A$3:$K$329,MATCH(SupplementaryWeight_Line3.9!$F319,SW_DE_Original!$K$3:$K$329,0),8)</f>
        <v>0</v>
      </c>
      <c r="N319" s="27">
        <f>INDEX(SW_DE_Original!$A$3:$K$329,MATCH(SupplementaryWeight_Line3.9!$F319,SW_DE_Original!$K$3:$K$329,0),9)</f>
        <v>0</v>
      </c>
      <c r="O319" s="27">
        <f t="shared" si="8"/>
        <v>1.58</v>
      </c>
      <c r="P319" s="54">
        <f>INDEX(OperationalSharingDetail!$C$4:$Q$330,MATCH(SupplementaryWeight_Line3.9!C319,OperationalSharingDetail!$C$4:$C$330,0),15)</f>
        <v>8</v>
      </c>
      <c r="Q319" s="27">
        <f t="shared" si="9"/>
        <v>9.58</v>
      </c>
    </row>
    <row r="320" spans="1:17" ht="15" x14ac:dyDescent="0.25">
      <c r="A320" s="2">
        <v>2021</v>
      </c>
      <c r="B320" s="2" t="s">
        <v>384</v>
      </c>
      <c r="C320" s="3" t="s">
        <v>322</v>
      </c>
      <c r="D320" s="2" t="s">
        <v>728</v>
      </c>
      <c r="E320" s="2" t="s">
        <v>728</v>
      </c>
      <c r="F320" s="3" t="s">
        <v>322</v>
      </c>
      <c r="G320" s="3" t="s">
        <v>718</v>
      </c>
      <c r="H320" s="27">
        <f>INDEX(SW_DE_Original!$A$3:$K$329,MATCH(SupplementaryWeight_Line3.9!$F320,SW_DE_Original!$K$3:$K$329,0),3)</f>
        <v>2.62</v>
      </c>
      <c r="I320" s="27">
        <f>INDEX(SW_DE_Original!$A$3:$K$329,MATCH(SupplementaryWeight_Line3.9!$F320,SW_DE_Original!$K$3:$K$329,0),4)</f>
        <v>0</v>
      </c>
      <c r="J320" s="27">
        <f>INDEX(SW_DE_Original!$A$3:$K$329,MATCH(SupplementaryWeight_Line3.9!$F320,SW_DE_Original!$K$3:$K$329,0),5)</f>
        <v>0</v>
      </c>
      <c r="K320" s="27">
        <f>INDEX(SW_DE_Original!$A$3:$K$329,MATCH(SupplementaryWeight_Line3.9!$F320,SW_DE_Original!$K$3:$K$329,0),6)</f>
        <v>0</v>
      </c>
      <c r="L320" s="27">
        <f>INDEX(SW_DE_Original!$A$3:$K$329,MATCH(SupplementaryWeight_Line3.9!$F320,SW_DE_Original!$K$3:$K$329,0),7)</f>
        <v>0</v>
      </c>
      <c r="M320" s="27">
        <f>INDEX(SW_DE_Original!$A$3:$K$329,MATCH(SupplementaryWeight_Line3.9!$F320,SW_DE_Original!$K$3:$K$329,0),8)</f>
        <v>0</v>
      </c>
      <c r="N320" s="27">
        <f>INDEX(SW_DE_Original!$A$3:$K$329,MATCH(SupplementaryWeight_Line3.9!$F320,SW_DE_Original!$K$3:$K$329,0),9)</f>
        <v>0</v>
      </c>
      <c r="O320" s="27">
        <f t="shared" si="8"/>
        <v>2.62</v>
      </c>
      <c r="P320" s="54">
        <f>INDEX(OperationalSharingDetail!$C$4:$Q$330,MATCH(SupplementaryWeight_Line3.9!C320,OperationalSharingDetail!$C$4:$C$330,0),15)</f>
        <v>21</v>
      </c>
      <c r="Q320" s="27">
        <f t="shared" si="9"/>
        <v>23.62</v>
      </c>
    </row>
    <row r="321" spans="1:17" ht="15" x14ac:dyDescent="0.25">
      <c r="A321" s="2">
        <v>2021</v>
      </c>
      <c r="B321" s="2" t="s">
        <v>389</v>
      </c>
      <c r="C321" s="3" t="s">
        <v>316</v>
      </c>
      <c r="D321" s="2" t="s">
        <v>728</v>
      </c>
      <c r="E321" s="2" t="s">
        <v>728</v>
      </c>
      <c r="F321" s="3" t="s">
        <v>316</v>
      </c>
      <c r="G321" s="3" t="s">
        <v>759</v>
      </c>
      <c r="H321" s="27">
        <f>INDEX(SW_DE_Original!$A$3:$K$329,MATCH(SupplementaryWeight_Line3.9!$F321,SW_DE_Original!$K$3:$K$329,0),3)</f>
        <v>33.68</v>
      </c>
      <c r="I321" s="27">
        <f>INDEX(SW_DE_Original!$A$3:$K$329,MATCH(SupplementaryWeight_Line3.9!$F321,SW_DE_Original!$K$3:$K$329,0),4)</f>
        <v>0.01</v>
      </c>
      <c r="J321" s="27">
        <f>INDEX(SW_DE_Original!$A$3:$K$329,MATCH(SupplementaryWeight_Line3.9!$F321,SW_DE_Original!$K$3:$K$329,0),5)</f>
        <v>0</v>
      </c>
      <c r="K321" s="27">
        <f>INDEX(SW_DE_Original!$A$3:$K$329,MATCH(SupplementaryWeight_Line3.9!$F321,SW_DE_Original!$K$3:$K$329,0),6)</f>
        <v>0</v>
      </c>
      <c r="L321" s="27">
        <f>INDEX(SW_DE_Original!$A$3:$K$329,MATCH(SupplementaryWeight_Line3.9!$F321,SW_DE_Original!$K$3:$K$329,0),7)</f>
        <v>0</v>
      </c>
      <c r="M321" s="27">
        <f>INDEX(SW_DE_Original!$A$3:$K$329,MATCH(SupplementaryWeight_Line3.9!$F321,SW_DE_Original!$K$3:$K$329,0),8)</f>
        <v>0</v>
      </c>
      <c r="N321" s="27">
        <f>INDEX(SW_DE_Original!$A$3:$K$329,MATCH(SupplementaryWeight_Line3.9!$F321,SW_DE_Original!$K$3:$K$329,0),9)</f>
        <v>0</v>
      </c>
      <c r="O321" s="27">
        <f t="shared" si="8"/>
        <v>33.69</v>
      </c>
      <c r="P321" s="54">
        <f>INDEX(OperationalSharingDetail!$C$4:$Q$330,MATCH(SupplementaryWeight_Line3.9!C321,OperationalSharingDetail!$C$4:$C$330,0),15)</f>
        <v>0</v>
      </c>
      <c r="Q321" s="27">
        <f t="shared" si="9"/>
        <v>33.69</v>
      </c>
    </row>
    <row r="322" spans="1:17" ht="15" x14ac:dyDescent="0.25">
      <c r="A322" s="2">
        <v>2021</v>
      </c>
      <c r="B322" s="2" t="s">
        <v>384</v>
      </c>
      <c r="C322" s="3" t="s">
        <v>323</v>
      </c>
      <c r="D322" s="2" t="s">
        <v>728</v>
      </c>
      <c r="E322" s="2" t="s">
        <v>728</v>
      </c>
      <c r="F322" s="3" t="s">
        <v>323</v>
      </c>
      <c r="G322" s="3" t="s">
        <v>719</v>
      </c>
      <c r="H322" s="27">
        <f>INDEX(SW_DE_Original!$A$3:$K$329,MATCH(SupplementaryWeight_Line3.9!$F322,SW_DE_Original!$K$3:$K$329,0),3)</f>
        <v>1.47</v>
      </c>
      <c r="I322" s="27">
        <f>INDEX(SW_DE_Original!$A$3:$K$329,MATCH(SupplementaryWeight_Line3.9!$F322,SW_DE_Original!$K$3:$K$329,0),4)</f>
        <v>0</v>
      </c>
      <c r="J322" s="27">
        <f>INDEX(SW_DE_Original!$A$3:$K$329,MATCH(SupplementaryWeight_Line3.9!$F322,SW_DE_Original!$K$3:$K$329,0),5)</f>
        <v>0</v>
      </c>
      <c r="K322" s="27">
        <f>INDEX(SW_DE_Original!$A$3:$K$329,MATCH(SupplementaryWeight_Line3.9!$F322,SW_DE_Original!$K$3:$K$329,0),6)</f>
        <v>0</v>
      </c>
      <c r="L322" s="27">
        <f>INDEX(SW_DE_Original!$A$3:$K$329,MATCH(SupplementaryWeight_Line3.9!$F322,SW_DE_Original!$K$3:$K$329,0),7)</f>
        <v>0</v>
      </c>
      <c r="M322" s="27">
        <f>INDEX(SW_DE_Original!$A$3:$K$329,MATCH(SupplementaryWeight_Line3.9!$F322,SW_DE_Original!$K$3:$K$329,0),8)</f>
        <v>0</v>
      </c>
      <c r="N322" s="27">
        <f>INDEX(SW_DE_Original!$A$3:$K$329,MATCH(SupplementaryWeight_Line3.9!$F322,SW_DE_Original!$K$3:$K$329,0),9)</f>
        <v>0</v>
      </c>
      <c r="O322" s="27">
        <f t="shared" si="8"/>
        <v>1.47</v>
      </c>
      <c r="P322" s="54">
        <f>INDEX(OperationalSharingDetail!$C$4:$Q$330,MATCH(SupplementaryWeight_Line3.9!C322,OperationalSharingDetail!$C$4:$C$330,0),15)</f>
        <v>16</v>
      </c>
      <c r="Q322" s="27">
        <f t="shared" si="9"/>
        <v>17.47</v>
      </c>
    </row>
    <row r="323" spans="1:17" ht="15" x14ac:dyDescent="0.25">
      <c r="A323" s="2">
        <v>2021</v>
      </c>
      <c r="B323" s="2" t="s">
        <v>384</v>
      </c>
      <c r="C323" s="3" t="s">
        <v>324</v>
      </c>
      <c r="D323" s="2" t="s">
        <v>728</v>
      </c>
      <c r="E323" s="2" t="s">
        <v>728</v>
      </c>
      <c r="F323" s="3" t="s">
        <v>324</v>
      </c>
      <c r="G323" s="3" t="s">
        <v>720</v>
      </c>
      <c r="H323" s="27">
        <f>INDEX(SW_DE_Original!$A$3:$K$329,MATCH(SupplementaryWeight_Line3.9!$F323,SW_DE_Original!$K$3:$K$329,0),3)</f>
        <v>0.64</v>
      </c>
      <c r="I323" s="27">
        <f>INDEX(SW_DE_Original!$A$3:$K$329,MATCH(SupplementaryWeight_Line3.9!$F323,SW_DE_Original!$K$3:$K$329,0),4)</f>
        <v>0</v>
      </c>
      <c r="J323" s="27">
        <f>INDEX(SW_DE_Original!$A$3:$K$329,MATCH(SupplementaryWeight_Line3.9!$F323,SW_DE_Original!$K$3:$K$329,0),5)</f>
        <v>0</v>
      </c>
      <c r="K323" s="27">
        <f>INDEX(SW_DE_Original!$A$3:$K$329,MATCH(SupplementaryWeight_Line3.9!$F323,SW_DE_Original!$K$3:$K$329,0),6)</f>
        <v>0</v>
      </c>
      <c r="L323" s="27">
        <f>INDEX(SW_DE_Original!$A$3:$K$329,MATCH(SupplementaryWeight_Line3.9!$F323,SW_DE_Original!$K$3:$K$329,0),7)</f>
        <v>0.72</v>
      </c>
      <c r="M323" s="27">
        <f>INDEX(SW_DE_Original!$A$3:$K$329,MATCH(SupplementaryWeight_Line3.9!$F323,SW_DE_Original!$K$3:$K$329,0),8)</f>
        <v>0</v>
      </c>
      <c r="N323" s="27">
        <f>INDEX(SW_DE_Original!$A$3:$K$329,MATCH(SupplementaryWeight_Line3.9!$F323,SW_DE_Original!$K$3:$K$329,0),9)</f>
        <v>0</v>
      </c>
      <c r="O323" s="27">
        <f t="shared" si="8"/>
        <v>1.3599999999999999</v>
      </c>
      <c r="P323" s="54">
        <f>INDEX(OperationalSharingDetail!$C$4:$Q$330,MATCH(SupplementaryWeight_Line3.9!C323,OperationalSharingDetail!$C$4:$C$330,0),15)</f>
        <v>21</v>
      </c>
      <c r="Q323" s="27">
        <f t="shared" si="9"/>
        <v>22.36</v>
      </c>
    </row>
    <row r="324" spans="1:17" ht="15" x14ac:dyDescent="0.25">
      <c r="A324" s="2">
        <v>2021</v>
      </c>
      <c r="B324" s="2" t="s">
        <v>387</v>
      </c>
      <c r="C324" s="3" t="s">
        <v>325</v>
      </c>
      <c r="D324" s="2" t="s">
        <v>728</v>
      </c>
      <c r="E324" s="2" t="s">
        <v>728</v>
      </c>
      <c r="F324" s="3" t="s">
        <v>325</v>
      </c>
      <c r="G324" s="3" t="s">
        <v>721</v>
      </c>
      <c r="H324" s="27">
        <f>INDEX(SW_DE_Original!$A$3:$K$329,MATCH(SupplementaryWeight_Line3.9!$F324,SW_DE_Original!$K$3:$K$329,0),3)</f>
        <v>12.13</v>
      </c>
      <c r="I324" s="27">
        <f>INDEX(SW_DE_Original!$A$3:$K$329,MATCH(SupplementaryWeight_Line3.9!$F324,SW_DE_Original!$K$3:$K$329,0),4)</f>
        <v>0</v>
      </c>
      <c r="J324" s="27">
        <f>INDEX(SW_DE_Original!$A$3:$K$329,MATCH(SupplementaryWeight_Line3.9!$F324,SW_DE_Original!$K$3:$K$329,0),5)</f>
        <v>0</v>
      </c>
      <c r="K324" s="27">
        <f>INDEX(SW_DE_Original!$A$3:$K$329,MATCH(SupplementaryWeight_Line3.9!$F324,SW_DE_Original!$K$3:$K$329,0),6)</f>
        <v>0</v>
      </c>
      <c r="L324" s="27">
        <f>INDEX(SW_DE_Original!$A$3:$K$329,MATCH(SupplementaryWeight_Line3.9!$F324,SW_DE_Original!$K$3:$K$329,0),7)</f>
        <v>0</v>
      </c>
      <c r="M324" s="27">
        <f>INDEX(SW_DE_Original!$A$3:$K$329,MATCH(SupplementaryWeight_Line3.9!$F324,SW_DE_Original!$K$3:$K$329,0),8)</f>
        <v>0</v>
      </c>
      <c r="N324" s="27">
        <f>INDEX(SW_DE_Original!$A$3:$K$329,MATCH(SupplementaryWeight_Line3.9!$F324,SW_DE_Original!$K$3:$K$329,0),9)</f>
        <v>0</v>
      </c>
      <c r="O324" s="27">
        <f t="shared" si="8"/>
        <v>12.13</v>
      </c>
      <c r="P324" s="54">
        <f>INDEX(OperationalSharingDetail!$C$4:$Q$330,MATCH(SupplementaryWeight_Line3.9!C324,OperationalSharingDetail!$C$4:$C$330,0),15)</f>
        <v>0</v>
      </c>
      <c r="Q324" s="27">
        <f t="shared" si="9"/>
        <v>12.13</v>
      </c>
    </row>
    <row r="325" spans="1:17" ht="15" x14ac:dyDescent="0.25">
      <c r="A325" s="2">
        <v>2021</v>
      </c>
      <c r="B325" s="2" t="s">
        <v>390</v>
      </c>
      <c r="C325" s="3" t="s">
        <v>326</v>
      </c>
      <c r="D325" s="2" t="s">
        <v>728</v>
      </c>
      <c r="E325" s="2" t="s">
        <v>728</v>
      </c>
      <c r="F325" s="3" t="s">
        <v>326</v>
      </c>
      <c r="G325" s="3" t="s">
        <v>722</v>
      </c>
      <c r="H325" s="27">
        <f>INDEX(SW_DE_Original!$A$3:$K$329,MATCH(SupplementaryWeight_Line3.9!$F325,SW_DE_Original!$K$3:$K$329,0),3)</f>
        <v>4.63</v>
      </c>
      <c r="I325" s="27">
        <f>INDEX(SW_DE_Original!$A$3:$K$329,MATCH(SupplementaryWeight_Line3.9!$F325,SW_DE_Original!$K$3:$K$329,0),4)</f>
        <v>0</v>
      </c>
      <c r="J325" s="27">
        <f>INDEX(SW_DE_Original!$A$3:$K$329,MATCH(SupplementaryWeight_Line3.9!$F325,SW_DE_Original!$K$3:$K$329,0),5)</f>
        <v>0</v>
      </c>
      <c r="K325" s="27">
        <f>INDEX(SW_DE_Original!$A$3:$K$329,MATCH(SupplementaryWeight_Line3.9!$F325,SW_DE_Original!$K$3:$K$329,0),6)</f>
        <v>2.6</v>
      </c>
      <c r="L325" s="27">
        <f>INDEX(SW_DE_Original!$A$3:$K$329,MATCH(SupplementaryWeight_Line3.9!$F325,SW_DE_Original!$K$3:$K$329,0),7)</f>
        <v>3.59</v>
      </c>
      <c r="M325" s="27">
        <f>INDEX(SW_DE_Original!$A$3:$K$329,MATCH(SupplementaryWeight_Line3.9!$F325,SW_DE_Original!$K$3:$K$329,0),8)</f>
        <v>0</v>
      </c>
      <c r="N325" s="27">
        <f>INDEX(SW_DE_Original!$A$3:$K$329,MATCH(SupplementaryWeight_Line3.9!$F325,SW_DE_Original!$K$3:$K$329,0),9)</f>
        <v>0</v>
      </c>
      <c r="O325" s="27">
        <f t="shared" ref="O325:O330" si="10">SUM(H325:N325)</f>
        <v>10.82</v>
      </c>
      <c r="P325" s="54">
        <f>INDEX(OperationalSharingDetail!$C$4:$Q$330,MATCH(SupplementaryWeight_Line3.9!C325,OperationalSharingDetail!$C$4:$C$330,0),15)</f>
        <v>16</v>
      </c>
      <c r="Q325" s="27">
        <f t="shared" ref="Q325:Q330" si="11">SUM(O325:P325)</f>
        <v>26.82</v>
      </c>
    </row>
    <row r="326" spans="1:17" ht="15" x14ac:dyDescent="0.25">
      <c r="A326" s="2">
        <v>2021</v>
      </c>
      <c r="B326" s="2" t="s">
        <v>386</v>
      </c>
      <c r="C326" s="3" t="s">
        <v>327</v>
      </c>
      <c r="D326" s="2" t="s">
        <v>728</v>
      </c>
      <c r="E326" s="2" t="s">
        <v>728</v>
      </c>
      <c r="F326" s="3" t="s">
        <v>327</v>
      </c>
      <c r="G326" s="3" t="s">
        <v>723</v>
      </c>
      <c r="H326" s="27">
        <f>INDEX(SW_DE_Original!$A$3:$K$329,MATCH(SupplementaryWeight_Line3.9!$F326,SW_DE_Original!$K$3:$K$329,0),3)</f>
        <v>3.33</v>
      </c>
      <c r="I326" s="27">
        <f>INDEX(SW_DE_Original!$A$3:$K$329,MATCH(SupplementaryWeight_Line3.9!$F326,SW_DE_Original!$K$3:$K$329,0),4)</f>
        <v>0</v>
      </c>
      <c r="J326" s="27">
        <f>INDEX(SW_DE_Original!$A$3:$K$329,MATCH(SupplementaryWeight_Line3.9!$F326,SW_DE_Original!$K$3:$K$329,0),5)</f>
        <v>0</v>
      </c>
      <c r="K326" s="27">
        <f>INDEX(SW_DE_Original!$A$3:$K$329,MATCH(SupplementaryWeight_Line3.9!$F326,SW_DE_Original!$K$3:$K$329,0),6)</f>
        <v>0</v>
      </c>
      <c r="L326" s="27">
        <f>INDEX(SW_DE_Original!$A$3:$K$329,MATCH(SupplementaryWeight_Line3.9!$F326,SW_DE_Original!$K$3:$K$329,0),7)</f>
        <v>0</v>
      </c>
      <c r="M326" s="27">
        <f>INDEX(SW_DE_Original!$A$3:$K$329,MATCH(SupplementaryWeight_Line3.9!$F326,SW_DE_Original!$K$3:$K$329,0),8)</f>
        <v>0</v>
      </c>
      <c r="N326" s="27">
        <f>INDEX(SW_DE_Original!$A$3:$K$329,MATCH(SupplementaryWeight_Line3.9!$F326,SW_DE_Original!$K$3:$K$329,0),9)</f>
        <v>0</v>
      </c>
      <c r="O326" s="27">
        <f t="shared" si="10"/>
        <v>3.33</v>
      </c>
      <c r="P326" s="54">
        <f>INDEX(OperationalSharingDetail!$C$4:$Q$330,MATCH(SupplementaryWeight_Line3.9!C326,OperationalSharingDetail!$C$4:$C$330,0),15)</f>
        <v>8</v>
      </c>
      <c r="Q326" s="27">
        <f t="shared" si="11"/>
        <v>11.33</v>
      </c>
    </row>
    <row r="327" spans="1:17" ht="15" x14ac:dyDescent="0.25">
      <c r="A327" s="2">
        <v>2021</v>
      </c>
      <c r="B327" s="2" t="s">
        <v>381</v>
      </c>
      <c r="C327" s="3" t="s">
        <v>328</v>
      </c>
      <c r="D327" s="2" t="s">
        <v>728</v>
      </c>
      <c r="E327" s="2" t="s">
        <v>728</v>
      </c>
      <c r="F327" s="3" t="s">
        <v>328</v>
      </c>
      <c r="G327" s="3" t="s">
        <v>724</v>
      </c>
      <c r="H327" s="27">
        <f>INDEX(SW_DE_Original!$A$3:$K$329,MATCH(SupplementaryWeight_Line3.9!$F327,SW_DE_Original!$K$3:$K$329,0),3)</f>
        <v>29.57</v>
      </c>
      <c r="I327" s="27">
        <f>INDEX(SW_DE_Original!$A$3:$K$329,MATCH(SupplementaryWeight_Line3.9!$F327,SW_DE_Original!$K$3:$K$329,0),4)</f>
        <v>0</v>
      </c>
      <c r="J327" s="27">
        <f>INDEX(SW_DE_Original!$A$3:$K$329,MATCH(SupplementaryWeight_Line3.9!$F327,SW_DE_Original!$K$3:$K$329,0),5)</f>
        <v>0</v>
      </c>
      <c r="K327" s="27">
        <f>INDEX(SW_DE_Original!$A$3:$K$329,MATCH(SupplementaryWeight_Line3.9!$F327,SW_DE_Original!$K$3:$K$329,0),6)</f>
        <v>0</v>
      </c>
      <c r="L327" s="27">
        <f>INDEX(SW_DE_Original!$A$3:$K$329,MATCH(SupplementaryWeight_Line3.9!$F327,SW_DE_Original!$K$3:$K$329,0),7)</f>
        <v>0</v>
      </c>
      <c r="M327" s="27">
        <f>INDEX(SW_DE_Original!$A$3:$K$329,MATCH(SupplementaryWeight_Line3.9!$F327,SW_DE_Original!$K$3:$K$329,0),8)</f>
        <v>0</v>
      </c>
      <c r="N327" s="27">
        <f>INDEX(SW_DE_Original!$A$3:$K$329,MATCH(SupplementaryWeight_Line3.9!$F327,SW_DE_Original!$K$3:$K$329,0),9)</f>
        <v>0</v>
      </c>
      <c r="O327" s="27">
        <f t="shared" si="10"/>
        <v>29.57</v>
      </c>
      <c r="P327" s="54">
        <f>INDEX(OperationalSharingDetail!$C$4:$Q$330,MATCH(SupplementaryWeight_Line3.9!C327,OperationalSharingDetail!$C$4:$C$330,0),15)</f>
        <v>8</v>
      </c>
      <c r="Q327" s="27">
        <f t="shared" si="11"/>
        <v>37.57</v>
      </c>
    </row>
    <row r="328" spans="1:17" ht="15" x14ac:dyDescent="0.25">
      <c r="A328" s="2">
        <v>2021</v>
      </c>
      <c r="B328" s="2" t="s">
        <v>383</v>
      </c>
      <c r="C328" s="3" t="s">
        <v>329</v>
      </c>
      <c r="D328" s="2" t="s">
        <v>728</v>
      </c>
      <c r="E328" s="2" t="s">
        <v>728</v>
      </c>
      <c r="F328" s="3" t="s">
        <v>329</v>
      </c>
      <c r="G328" s="3" t="s">
        <v>725</v>
      </c>
      <c r="H328" s="27">
        <f>INDEX(SW_DE_Original!$A$3:$K$329,MATCH(SupplementaryWeight_Line3.9!$F328,SW_DE_Original!$K$3:$K$329,0),3)</f>
        <v>1.33</v>
      </c>
      <c r="I328" s="27">
        <f>INDEX(SW_DE_Original!$A$3:$K$329,MATCH(SupplementaryWeight_Line3.9!$F328,SW_DE_Original!$K$3:$K$329,0),4)</f>
        <v>0</v>
      </c>
      <c r="J328" s="27">
        <f>INDEX(SW_DE_Original!$A$3:$K$329,MATCH(SupplementaryWeight_Line3.9!$F328,SW_DE_Original!$K$3:$K$329,0),5)</f>
        <v>0</v>
      </c>
      <c r="K328" s="27">
        <f>INDEX(SW_DE_Original!$A$3:$K$329,MATCH(SupplementaryWeight_Line3.9!$F328,SW_DE_Original!$K$3:$K$329,0),6)</f>
        <v>0.64</v>
      </c>
      <c r="L328" s="27">
        <f>INDEX(SW_DE_Original!$A$3:$K$329,MATCH(SupplementaryWeight_Line3.9!$F328,SW_DE_Original!$K$3:$K$329,0),7)</f>
        <v>2.5299999999999998</v>
      </c>
      <c r="M328" s="27">
        <f>INDEX(SW_DE_Original!$A$3:$K$329,MATCH(SupplementaryWeight_Line3.9!$F328,SW_DE_Original!$K$3:$K$329,0),8)</f>
        <v>0</v>
      </c>
      <c r="N328" s="27">
        <f>INDEX(SW_DE_Original!$A$3:$K$329,MATCH(SupplementaryWeight_Line3.9!$F328,SW_DE_Original!$K$3:$K$329,0),9)</f>
        <v>0</v>
      </c>
      <c r="O328" s="27">
        <f t="shared" si="10"/>
        <v>4.5</v>
      </c>
      <c r="P328" s="54">
        <f>INDEX(OperationalSharingDetail!$C$4:$Q$330,MATCH(SupplementaryWeight_Line3.9!C328,OperationalSharingDetail!$C$4:$C$330,0),15)</f>
        <v>21</v>
      </c>
      <c r="Q328" s="27">
        <f t="shared" si="11"/>
        <v>25.5</v>
      </c>
    </row>
    <row r="329" spans="1:17" ht="15" x14ac:dyDescent="0.25">
      <c r="A329" s="2">
        <v>2021</v>
      </c>
      <c r="B329" s="2" t="s">
        <v>384</v>
      </c>
      <c r="C329" s="3" t="s">
        <v>330</v>
      </c>
      <c r="D329" s="2" t="s">
        <v>728</v>
      </c>
      <c r="E329" s="2" t="s">
        <v>728</v>
      </c>
      <c r="F329" s="3" t="s">
        <v>330</v>
      </c>
      <c r="G329" s="3" t="s">
        <v>726</v>
      </c>
      <c r="H329" s="27">
        <f>INDEX(SW_DE_Original!$A$3:$K$329,MATCH(SupplementaryWeight_Line3.9!$F329,SW_DE_Original!$K$3:$K$329,0),3)</f>
        <v>4.68</v>
      </c>
      <c r="I329" s="27">
        <f>INDEX(SW_DE_Original!$A$3:$K$329,MATCH(SupplementaryWeight_Line3.9!$F329,SW_DE_Original!$K$3:$K$329,0),4)</f>
        <v>0</v>
      </c>
      <c r="J329" s="27">
        <f>INDEX(SW_DE_Original!$A$3:$K$329,MATCH(SupplementaryWeight_Line3.9!$F329,SW_DE_Original!$K$3:$K$329,0),5)</f>
        <v>0</v>
      </c>
      <c r="K329" s="27">
        <f>INDEX(SW_DE_Original!$A$3:$K$329,MATCH(SupplementaryWeight_Line3.9!$F329,SW_DE_Original!$K$3:$K$329,0),6)</f>
        <v>0</v>
      </c>
      <c r="L329" s="27">
        <f>INDEX(SW_DE_Original!$A$3:$K$329,MATCH(SupplementaryWeight_Line3.9!$F329,SW_DE_Original!$K$3:$K$329,0),7)</f>
        <v>0</v>
      </c>
      <c r="M329" s="27">
        <f>INDEX(SW_DE_Original!$A$3:$K$329,MATCH(SupplementaryWeight_Line3.9!$F329,SW_DE_Original!$K$3:$K$329,0),8)</f>
        <v>0</v>
      </c>
      <c r="N329" s="27">
        <f>INDEX(SW_DE_Original!$A$3:$K$329,MATCH(SupplementaryWeight_Line3.9!$F329,SW_DE_Original!$K$3:$K$329,0),9)</f>
        <v>0</v>
      </c>
      <c r="O329" s="27">
        <f t="shared" si="10"/>
        <v>4.68</v>
      </c>
      <c r="P329" s="54">
        <f>INDEX(OperationalSharingDetail!$C$4:$Q$330,MATCH(SupplementaryWeight_Line3.9!C329,OperationalSharingDetail!$C$4:$C$330,0),15)</f>
        <v>21</v>
      </c>
      <c r="Q329" s="27">
        <f t="shared" si="11"/>
        <v>25.68</v>
      </c>
    </row>
    <row r="330" spans="1:17" ht="15" x14ac:dyDescent="0.25">
      <c r="A330" s="2">
        <v>2021</v>
      </c>
      <c r="B330" s="2" t="s">
        <v>381</v>
      </c>
      <c r="C330" s="3" t="s">
        <v>331</v>
      </c>
      <c r="D330" s="2" t="s">
        <v>728</v>
      </c>
      <c r="E330" s="2" t="s">
        <v>728</v>
      </c>
      <c r="F330" s="3" t="s">
        <v>331</v>
      </c>
      <c r="G330" s="3" t="s">
        <v>727</v>
      </c>
      <c r="H330" s="27">
        <f>INDEX(SW_DE_Original!$A$3:$K$329,MATCH(SupplementaryWeight_Line3.9!$F330,SW_DE_Original!$K$3:$K$329,0),3)</f>
        <v>5.43</v>
      </c>
      <c r="I330" s="27">
        <f>INDEX(SW_DE_Original!$A$3:$K$329,MATCH(SupplementaryWeight_Line3.9!$F330,SW_DE_Original!$K$3:$K$329,0),4)</f>
        <v>0</v>
      </c>
      <c r="J330" s="27">
        <f>INDEX(SW_DE_Original!$A$3:$K$329,MATCH(SupplementaryWeight_Line3.9!$F330,SW_DE_Original!$K$3:$K$329,0),5)</f>
        <v>0</v>
      </c>
      <c r="K330" s="27">
        <f>INDEX(SW_DE_Original!$A$3:$K$329,MATCH(SupplementaryWeight_Line3.9!$F330,SW_DE_Original!$K$3:$K$329,0),6)</f>
        <v>0.03</v>
      </c>
      <c r="L330" s="27">
        <f>INDEX(SW_DE_Original!$A$3:$K$329,MATCH(SupplementaryWeight_Line3.9!$F330,SW_DE_Original!$K$3:$K$329,0),7)</f>
        <v>0</v>
      </c>
      <c r="M330" s="27">
        <f>INDEX(SW_DE_Original!$A$3:$K$329,MATCH(SupplementaryWeight_Line3.9!$F330,SW_DE_Original!$K$3:$K$329,0),8)</f>
        <v>0</v>
      </c>
      <c r="N330" s="27">
        <f>INDEX(SW_DE_Original!$A$3:$K$329,MATCH(SupplementaryWeight_Line3.9!$F330,SW_DE_Original!$K$3:$K$329,0),9)</f>
        <v>0</v>
      </c>
      <c r="O330" s="27">
        <f t="shared" si="10"/>
        <v>5.46</v>
      </c>
      <c r="P330" s="54">
        <f>INDEX(OperationalSharingDetail!$C$4:$Q$330,MATCH(SupplementaryWeight_Line3.9!C330,OperationalSharingDetail!$C$4:$C$330,0),15)</f>
        <v>0</v>
      </c>
      <c r="Q330" s="27">
        <f t="shared" si="11"/>
        <v>5.46</v>
      </c>
    </row>
    <row r="331" spans="1:17" ht="15" x14ac:dyDescent="0.25">
      <c r="G331" s="23" t="s">
        <v>340</v>
      </c>
      <c r="H331" s="28">
        <f>SUM(H4:H330)</f>
        <v>3565.8399999999983</v>
      </c>
      <c r="I331" s="28">
        <f t="shared" ref="I331:Q331" si="12">SUM(I4:I330)</f>
        <v>1.3600000000000005</v>
      </c>
      <c r="J331" s="28">
        <f t="shared" si="12"/>
        <v>18.8</v>
      </c>
      <c r="K331" s="28">
        <f t="shared" si="12"/>
        <v>30.270000000000003</v>
      </c>
      <c r="L331" s="28">
        <f t="shared" si="12"/>
        <v>125.27999999999999</v>
      </c>
      <c r="M331" s="28">
        <f t="shared" si="12"/>
        <v>0</v>
      </c>
      <c r="N331" s="28">
        <f t="shared" si="12"/>
        <v>54.4</v>
      </c>
      <c r="O331" s="28">
        <f t="shared" si="12"/>
        <v>3795.9499999999994</v>
      </c>
      <c r="P331" s="55">
        <f t="shared" si="12"/>
        <v>3851</v>
      </c>
      <c r="Q331" s="28">
        <f t="shared" si="12"/>
        <v>7646.95</v>
      </c>
    </row>
  </sheetData>
  <mergeCells count="2">
    <mergeCell ref="F1:Q1"/>
    <mergeCell ref="F2:Q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9594A-E021-40D5-93A6-E2DE0DDEB604}">
  <dimension ref="A1:K330"/>
  <sheetViews>
    <sheetView workbookViewId="0">
      <pane xSplit="2" ySplit="2" topLeftCell="C300" activePane="bottomRight" state="frozen"/>
      <selection pane="topRight" activeCell="C1" sqref="C1"/>
      <selection pane="bottomLeft" activeCell="A3" sqref="A3"/>
      <selection pane="bottomRight" activeCell="E321" sqref="E321"/>
    </sheetView>
  </sheetViews>
  <sheetFormatPr defaultRowHeight="12.75" x14ac:dyDescent="0.2"/>
  <cols>
    <col min="1" max="1" width="11" customWidth="1"/>
    <col min="2" max="2" width="30" customWidth="1"/>
    <col min="3" max="9" width="15" style="25" customWidth="1"/>
    <col min="10" max="10" width="15.85546875" style="25" customWidth="1"/>
  </cols>
  <sheetData>
    <row r="1" spans="1:11" s="36" customFormat="1" ht="15" x14ac:dyDescent="0.25">
      <c r="A1" s="41" t="s">
        <v>767</v>
      </c>
      <c r="C1" s="40"/>
      <c r="D1" s="40"/>
      <c r="E1" s="40"/>
      <c r="F1" s="40"/>
      <c r="G1" s="40"/>
      <c r="H1" s="40"/>
      <c r="I1" s="40"/>
      <c r="J1" s="40"/>
    </row>
    <row r="2" spans="1:11" s="36" customFormat="1" ht="45" x14ac:dyDescent="0.25">
      <c r="A2" s="39" t="s">
        <v>766</v>
      </c>
      <c r="B2" s="38" t="s">
        <v>765</v>
      </c>
      <c r="C2" s="37" t="s">
        <v>332</v>
      </c>
      <c r="D2" s="37" t="s">
        <v>333</v>
      </c>
      <c r="E2" s="37" t="s">
        <v>334</v>
      </c>
      <c r="F2" s="37" t="s">
        <v>335</v>
      </c>
      <c r="G2" s="37" t="s">
        <v>764</v>
      </c>
      <c r="H2" s="37" t="s">
        <v>337</v>
      </c>
      <c r="I2" s="37" t="s">
        <v>338</v>
      </c>
      <c r="J2" s="37" t="s">
        <v>339</v>
      </c>
    </row>
    <row r="3" spans="1:11" ht="14.25" x14ac:dyDescent="0.2">
      <c r="A3" s="35">
        <v>9</v>
      </c>
      <c r="B3" s="35" t="s">
        <v>0</v>
      </c>
      <c r="C3" s="34">
        <v>4.6500000000000004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4.6500000000000004</v>
      </c>
      <c r="K3" t="str">
        <f t="shared" ref="K3:K66" si="0">TEXT(A3,"0000")</f>
        <v>0009</v>
      </c>
    </row>
    <row r="4" spans="1:11" ht="14.25" x14ac:dyDescent="0.2">
      <c r="A4" s="35">
        <v>18</v>
      </c>
      <c r="B4" s="35" t="s">
        <v>413</v>
      </c>
      <c r="C4" s="34">
        <v>5.95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5.95</v>
      </c>
      <c r="K4" t="str">
        <f t="shared" si="0"/>
        <v>0018</v>
      </c>
    </row>
    <row r="5" spans="1:11" ht="14.25" x14ac:dyDescent="0.2">
      <c r="A5" s="35">
        <v>27</v>
      </c>
      <c r="B5" s="35" t="s">
        <v>414</v>
      </c>
      <c r="C5" s="34">
        <v>12.51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12.51</v>
      </c>
      <c r="K5" t="str">
        <f t="shared" si="0"/>
        <v>0027</v>
      </c>
    </row>
    <row r="6" spans="1:11" ht="14.25" x14ac:dyDescent="0.2">
      <c r="A6" s="35">
        <v>63</v>
      </c>
      <c r="B6" s="35" t="s">
        <v>415</v>
      </c>
      <c r="C6" s="34">
        <v>2.95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2.95</v>
      </c>
      <c r="K6" t="str">
        <f t="shared" si="0"/>
        <v>0063</v>
      </c>
    </row>
    <row r="7" spans="1:11" ht="14.25" x14ac:dyDescent="0.2">
      <c r="A7" s="35">
        <v>72</v>
      </c>
      <c r="B7" s="35" t="s">
        <v>416</v>
      </c>
      <c r="C7" s="34">
        <v>2.21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2.21</v>
      </c>
      <c r="K7" t="str">
        <f t="shared" si="0"/>
        <v>0072</v>
      </c>
    </row>
    <row r="8" spans="1:11" ht="14.25" x14ac:dyDescent="0.2">
      <c r="A8" s="35">
        <v>81</v>
      </c>
      <c r="B8" s="35" t="s">
        <v>417</v>
      </c>
      <c r="C8" s="34">
        <v>16.309999999999999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16.309999999999999</v>
      </c>
      <c r="K8" t="str">
        <f t="shared" si="0"/>
        <v>0081</v>
      </c>
    </row>
    <row r="9" spans="1:11" ht="14.25" x14ac:dyDescent="0.2">
      <c r="A9" s="35">
        <v>99</v>
      </c>
      <c r="B9" s="35" t="s">
        <v>418</v>
      </c>
      <c r="C9" s="34">
        <v>2.1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2.1</v>
      </c>
      <c r="K9" t="str">
        <f t="shared" si="0"/>
        <v>0099</v>
      </c>
    </row>
    <row r="10" spans="1:11" ht="14.25" x14ac:dyDescent="0.2">
      <c r="A10" s="35">
        <v>108</v>
      </c>
      <c r="B10" s="35" t="s">
        <v>419</v>
      </c>
      <c r="C10" s="34">
        <v>1.1100000000000001</v>
      </c>
      <c r="D10" s="34">
        <v>0</v>
      </c>
      <c r="E10" s="34">
        <v>0</v>
      </c>
      <c r="F10" s="34">
        <v>0</v>
      </c>
      <c r="G10" s="34">
        <v>2.65</v>
      </c>
      <c r="H10" s="34">
        <v>0</v>
      </c>
      <c r="I10" s="34">
        <v>0</v>
      </c>
      <c r="J10" s="34">
        <v>3.76</v>
      </c>
      <c r="K10" t="str">
        <f t="shared" si="0"/>
        <v>0108</v>
      </c>
    </row>
    <row r="11" spans="1:11" ht="14.25" x14ac:dyDescent="0.2">
      <c r="A11" s="35">
        <v>126</v>
      </c>
      <c r="B11" s="35" t="s">
        <v>420</v>
      </c>
      <c r="C11" s="34">
        <v>4.5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4.5</v>
      </c>
      <c r="K11" t="str">
        <f t="shared" si="0"/>
        <v>0126</v>
      </c>
    </row>
    <row r="12" spans="1:11" ht="14.25" x14ac:dyDescent="0.2">
      <c r="A12" s="35">
        <v>135</v>
      </c>
      <c r="B12" s="35" t="s">
        <v>421</v>
      </c>
      <c r="C12" s="34">
        <v>21.74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21.74</v>
      </c>
      <c r="K12" t="str">
        <f t="shared" si="0"/>
        <v>0135</v>
      </c>
    </row>
    <row r="13" spans="1:11" ht="14.25" x14ac:dyDescent="0.2">
      <c r="A13" s="35">
        <v>153</v>
      </c>
      <c r="B13" s="35" t="s">
        <v>422</v>
      </c>
      <c r="C13" s="34">
        <v>4.37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4.37</v>
      </c>
      <c r="K13" t="str">
        <f t="shared" si="0"/>
        <v>0153</v>
      </c>
    </row>
    <row r="14" spans="1:11" ht="14.25" x14ac:dyDescent="0.2">
      <c r="A14" s="35">
        <v>171</v>
      </c>
      <c r="B14" s="35" t="s">
        <v>423</v>
      </c>
      <c r="C14" s="34">
        <v>3.91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3.91</v>
      </c>
      <c r="K14" t="str">
        <f t="shared" si="0"/>
        <v>0171</v>
      </c>
    </row>
    <row r="15" spans="1:11" ht="14.25" x14ac:dyDescent="0.2">
      <c r="A15" s="35">
        <v>225</v>
      </c>
      <c r="B15" s="35" t="s">
        <v>424</v>
      </c>
      <c r="C15" s="34">
        <v>6.31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6.31</v>
      </c>
      <c r="K15" t="str">
        <f t="shared" si="0"/>
        <v>0225</v>
      </c>
    </row>
    <row r="16" spans="1:11" ht="14.25" x14ac:dyDescent="0.2">
      <c r="A16" s="35">
        <v>234</v>
      </c>
      <c r="B16" s="35" t="s">
        <v>425</v>
      </c>
      <c r="C16" s="34">
        <v>8.1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8.1</v>
      </c>
      <c r="K16" t="str">
        <f t="shared" si="0"/>
        <v>0234</v>
      </c>
    </row>
    <row r="17" spans="1:11" ht="14.25" x14ac:dyDescent="0.2">
      <c r="A17" s="35">
        <v>243</v>
      </c>
      <c r="B17" s="35" t="s">
        <v>426</v>
      </c>
      <c r="C17" s="34">
        <v>3.19</v>
      </c>
      <c r="D17" s="34">
        <v>0.1</v>
      </c>
      <c r="E17" s="34">
        <v>0</v>
      </c>
      <c r="F17" s="34">
        <v>0</v>
      </c>
      <c r="G17" s="34">
        <v>2.34</v>
      </c>
      <c r="H17" s="34">
        <v>0</v>
      </c>
      <c r="I17" s="34">
        <v>0</v>
      </c>
      <c r="J17" s="34">
        <v>5.63</v>
      </c>
      <c r="K17" t="str">
        <f t="shared" si="0"/>
        <v>0243</v>
      </c>
    </row>
    <row r="18" spans="1:11" ht="14.25" x14ac:dyDescent="0.2">
      <c r="A18" s="35">
        <v>261</v>
      </c>
      <c r="B18" s="35" t="s">
        <v>427</v>
      </c>
      <c r="C18" s="34">
        <v>186.87</v>
      </c>
      <c r="D18" s="34">
        <v>0</v>
      </c>
      <c r="E18" s="34">
        <v>0</v>
      </c>
      <c r="F18" s="34">
        <v>0.79</v>
      </c>
      <c r="G18" s="34">
        <v>0</v>
      </c>
      <c r="H18" s="34">
        <v>0</v>
      </c>
      <c r="I18" s="34">
        <v>0</v>
      </c>
      <c r="J18" s="34">
        <v>187.66</v>
      </c>
      <c r="K18" t="str">
        <f t="shared" si="0"/>
        <v>0261</v>
      </c>
    </row>
    <row r="19" spans="1:11" ht="14.25" x14ac:dyDescent="0.2">
      <c r="A19" s="35">
        <v>279</v>
      </c>
      <c r="B19" s="35" t="s">
        <v>428</v>
      </c>
      <c r="C19" s="34">
        <v>5.68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5.68</v>
      </c>
      <c r="K19" t="str">
        <f t="shared" si="0"/>
        <v>0279</v>
      </c>
    </row>
    <row r="20" spans="1:11" ht="14.25" x14ac:dyDescent="0.2">
      <c r="A20" s="35">
        <v>333</v>
      </c>
      <c r="B20" s="35" t="s">
        <v>429</v>
      </c>
      <c r="C20" s="34">
        <v>3.12</v>
      </c>
      <c r="D20" s="34">
        <v>0</v>
      </c>
      <c r="E20" s="34">
        <v>0</v>
      </c>
      <c r="F20" s="34">
        <v>0</v>
      </c>
      <c r="G20" s="34">
        <v>1.79</v>
      </c>
      <c r="H20" s="34">
        <v>0</v>
      </c>
      <c r="I20" s="34">
        <v>0</v>
      </c>
      <c r="J20" s="34">
        <v>4.91</v>
      </c>
      <c r="K20" t="str">
        <f t="shared" si="0"/>
        <v>0333</v>
      </c>
    </row>
    <row r="21" spans="1:11" ht="14.25" x14ac:dyDescent="0.2">
      <c r="A21" s="35">
        <v>355</v>
      </c>
      <c r="B21" s="35" t="s">
        <v>430</v>
      </c>
      <c r="C21" s="34">
        <v>1.27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1.27</v>
      </c>
      <c r="K21" t="str">
        <f t="shared" si="0"/>
        <v>0355</v>
      </c>
    </row>
    <row r="22" spans="1:11" ht="14.25" x14ac:dyDescent="0.2">
      <c r="A22" s="35">
        <v>387</v>
      </c>
      <c r="B22" s="35" t="s">
        <v>431</v>
      </c>
      <c r="C22" s="34">
        <v>8.08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8.08</v>
      </c>
      <c r="K22" t="str">
        <f t="shared" si="0"/>
        <v>0387</v>
      </c>
    </row>
    <row r="23" spans="1:11" ht="14.25" x14ac:dyDescent="0.2">
      <c r="A23" s="35">
        <v>414</v>
      </c>
      <c r="B23" s="35" t="s">
        <v>432</v>
      </c>
      <c r="C23" s="34">
        <v>2.81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2.81</v>
      </c>
      <c r="K23" t="str">
        <f t="shared" si="0"/>
        <v>0414</v>
      </c>
    </row>
    <row r="24" spans="1:11" ht="14.25" x14ac:dyDescent="0.2">
      <c r="A24" s="35">
        <v>441</v>
      </c>
      <c r="B24" s="35" t="s">
        <v>343</v>
      </c>
      <c r="C24" s="34">
        <v>7.6</v>
      </c>
      <c r="D24" s="34">
        <v>0</v>
      </c>
      <c r="E24" s="34">
        <v>0</v>
      </c>
      <c r="F24" s="34">
        <v>0</v>
      </c>
      <c r="G24" s="34">
        <v>0.24</v>
      </c>
      <c r="H24" s="34">
        <v>0</v>
      </c>
      <c r="I24" s="34">
        <v>0</v>
      </c>
      <c r="J24" s="34">
        <v>7.84</v>
      </c>
      <c r="K24" t="str">
        <f t="shared" si="0"/>
        <v>0441</v>
      </c>
    </row>
    <row r="25" spans="1:11" ht="14.25" x14ac:dyDescent="0.2">
      <c r="A25" s="35">
        <v>472</v>
      </c>
      <c r="B25" s="35" t="s">
        <v>433</v>
      </c>
      <c r="C25" s="34">
        <v>26.63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26.63</v>
      </c>
      <c r="K25" t="str">
        <f t="shared" si="0"/>
        <v>0472</v>
      </c>
    </row>
    <row r="26" spans="1:11" ht="14.25" x14ac:dyDescent="0.2">
      <c r="A26" s="35">
        <v>513</v>
      </c>
      <c r="B26" s="35" t="s">
        <v>434</v>
      </c>
      <c r="C26" s="34">
        <v>2.4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2.4</v>
      </c>
      <c r="K26" t="str">
        <f t="shared" si="0"/>
        <v>0513</v>
      </c>
    </row>
    <row r="27" spans="1:11" ht="14.25" x14ac:dyDescent="0.2">
      <c r="A27" s="35">
        <v>540</v>
      </c>
      <c r="B27" s="35" t="s">
        <v>27</v>
      </c>
      <c r="C27" s="34">
        <v>1.79</v>
      </c>
      <c r="D27" s="34">
        <v>0</v>
      </c>
      <c r="E27" s="34">
        <v>0</v>
      </c>
      <c r="F27" s="34">
        <v>0</v>
      </c>
      <c r="G27" s="34">
        <v>7.4</v>
      </c>
      <c r="H27" s="34">
        <v>0</v>
      </c>
      <c r="I27" s="34">
        <v>0</v>
      </c>
      <c r="J27" s="34">
        <v>9.19</v>
      </c>
      <c r="K27" t="str">
        <f t="shared" si="0"/>
        <v>0540</v>
      </c>
    </row>
    <row r="28" spans="1:11" ht="14.25" x14ac:dyDescent="0.2">
      <c r="A28" s="35">
        <v>549</v>
      </c>
      <c r="B28" s="35" t="s">
        <v>435</v>
      </c>
      <c r="C28" s="34">
        <v>2.2400000000000002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2.2400000000000002</v>
      </c>
      <c r="K28" t="str">
        <f t="shared" si="0"/>
        <v>0549</v>
      </c>
    </row>
    <row r="29" spans="1:11" ht="14.25" x14ac:dyDescent="0.2">
      <c r="A29" s="35">
        <v>576</v>
      </c>
      <c r="B29" s="35" t="s">
        <v>436</v>
      </c>
      <c r="C29" s="34">
        <v>2.84</v>
      </c>
      <c r="D29" s="34">
        <v>0.19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3.03</v>
      </c>
      <c r="K29" t="str">
        <f t="shared" si="0"/>
        <v>0576</v>
      </c>
    </row>
    <row r="30" spans="1:11" ht="14.25" x14ac:dyDescent="0.2">
      <c r="A30" s="35">
        <v>585</v>
      </c>
      <c r="B30" s="35" t="s">
        <v>437</v>
      </c>
      <c r="C30" s="34">
        <v>3.97</v>
      </c>
      <c r="D30" s="34">
        <v>0.38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4.3499999999999996</v>
      </c>
      <c r="K30" t="str">
        <f t="shared" si="0"/>
        <v>0585</v>
      </c>
    </row>
    <row r="31" spans="1:11" ht="14.25" x14ac:dyDescent="0.2">
      <c r="A31" s="35">
        <v>594</v>
      </c>
      <c r="B31" s="35" t="s">
        <v>438</v>
      </c>
      <c r="C31" s="34">
        <v>5.49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5.49</v>
      </c>
      <c r="K31" t="str">
        <f t="shared" si="0"/>
        <v>0594</v>
      </c>
    </row>
    <row r="32" spans="1:11" ht="14.25" x14ac:dyDescent="0.2">
      <c r="A32" s="35">
        <v>603</v>
      </c>
      <c r="B32" s="35" t="s">
        <v>439</v>
      </c>
      <c r="C32" s="34">
        <v>1.48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1.48</v>
      </c>
      <c r="K32" t="str">
        <f t="shared" si="0"/>
        <v>0603</v>
      </c>
    </row>
    <row r="33" spans="1:11" ht="14.25" x14ac:dyDescent="0.2">
      <c r="A33" s="35">
        <v>609</v>
      </c>
      <c r="B33" s="35" t="s">
        <v>440</v>
      </c>
      <c r="C33" s="34">
        <v>9.33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9.33</v>
      </c>
      <c r="K33" t="str">
        <f t="shared" si="0"/>
        <v>0609</v>
      </c>
    </row>
    <row r="34" spans="1:11" ht="14.25" x14ac:dyDescent="0.2">
      <c r="A34" s="35">
        <v>621</v>
      </c>
      <c r="B34" s="35" t="s">
        <v>441</v>
      </c>
      <c r="C34" s="34">
        <v>14.26</v>
      </c>
      <c r="D34" s="34">
        <v>0</v>
      </c>
      <c r="E34" s="34">
        <v>0</v>
      </c>
      <c r="F34" s="34">
        <v>0.2</v>
      </c>
      <c r="G34" s="34">
        <v>0</v>
      </c>
      <c r="H34" s="34">
        <v>0</v>
      </c>
      <c r="I34" s="34">
        <v>0</v>
      </c>
      <c r="J34" s="34">
        <v>14.46</v>
      </c>
      <c r="K34" t="str">
        <f t="shared" si="0"/>
        <v>0621</v>
      </c>
    </row>
    <row r="35" spans="1:11" ht="14.25" x14ac:dyDescent="0.2">
      <c r="A35" s="35">
        <v>657</v>
      </c>
      <c r="B35" s="35" t="s">
        <v>442</v>
      </c>
      <c r="C35" s="34">
        <v>8.8699999999999992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8.8699999999999992</v>
      </c>
      <c r="K35" t="str">
        <f t="shared" si="0"/>
        <v>0657</v>
      </c>
    </row>
    <row r="36" spans="1:11" ht="14.25" x14ac:dyDescent="0.2">
      <c r="A36" s="35">
        <v>720</v>
      </c>
      <c r="B36" s="35" t="s">
        <v>443</v>
      </c>
      <c r="C36" s="34">
        <v>10.11</v>
      </c>
      <c r="D36" s="34">
        <v>0</v>
      </c>
      <c r="E36" s="34">
        <v>0</v>
      </c>
      <c r="F36" s="34">
        <v>0.04</v>
      </c>
      <c r="G36" s="34">
        <v>0</v>
      </c>
      <c r="H36" s="34">
        <v>0</v>
      </c>
      <c r="I36" s="34">
        <v>0</v>
      </c>
      <c r="J36" s="34">
        <v>10.15</v>
      </c>
      <c r="K36" t="str">
        <f t="shared" si="0"/>
        <v>0720</v>
      </c>
    </row>
    <row r="37" spans="1:11" ht="14.25" x14ac:dyDescent="0.2">
      <c r="A37" s="35">
        <v>729</v>
      </c>
      <c r="B37" s="35" t="s">
        <v>444</v>
      </c>
      <c r="C37" s="34">
        <v>11.68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11.68</v>
      </c>
      <c r="K37" t="str">
        <f t="shared" si="0"/>
        <v>0729</v>
      </c>
    </row>
    <row r="38" spans="1:11" ht="14.25" x14ac:dyDescent="0.2">
      <c r="A38" s="35">
        <v>747</v>
      </c>
      <c r="B38" s="35" t="s">
        <v>445</v>
      </c>
      <c r="C38" s="34">
        <v>3.77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3.77</v>
      </c>
      <c r="K38" t="str">
        <f t="shared" si="0"/>
        <v>0747</v>
      </c>
    </row>
    <row r="39" spans="1:11" ht="14.25" x14ac:dyDescent="0.2">
      <c r="A39" s="35">
        <v>819</v>
      </c>
      <c r="B39" s="35" t="s">
        <v>446</v>
      </c>
      <c r="C39" s="34">
        <v>2.67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2.67</v>
      </c>
      <c r="K39" t="str">
        <f t="shared" si="0"/>
        <v>0819</v>
      </c>
    </row>
    <row r="40" spans="1:11" ht="14.25" x14ac:dyDescent="0.2">
      <c r="A40" s="35">
        <v>846</v>
      </c>
      <c r="B40" s="35" t="s">
        <v>447</v>
      </c>
      <c r="C40" s="34">
        <v>3.65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3.65</v>
      </c>
      <c r="K40" t="str">
        <f t="shared" si="0"/>
        <v>0846</v>
      </c>
    </row>
    <row r="41" spans="1:11" ht="14.25" x14ac:dyDescent="0.2">
      <c r="A41" s="35">
        <v>873</v>
      </c>
      <c r="B41" s="35" t="s">
        <v>448</v>
      </c>
      <c r="C41" s="34">
        <v>0.86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0.86</v>
      </c>
      <c r="K41" t="str">
        <f t="shared" si="0"/>
        <v>0873</v>
      </c>
    </row>
    <row r="42" spans="1:11" ht="14.25" x14ac:dyDescent="0.2">
      <c r="A42" s="35">
        <v>882</v>
      </c>
      <c r="B42" s="35" t="s">
        <v>449</v>
      </c>
      <c r="C42" s="34">
        <v>10.76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10.76</v>
      </c>
      <c r="K42" t="str">
        <f t="shared" si="0"/>
        <v>0882</v>
      </c>
    </row>
    <row r="43" spans="1:11" ht="14.25" x14ac:dyDescent="0.2">
      <c r="A43" s="35">
        <v>914</v>
      </c>
      <c r="B43" s="35" t="s">
        <v>44</v>
      </c>
      <c r="C43" s="34">
        <v>3.01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3.01</v>
      </c>
      <c r="K43" t="str">
        <f t="shared" si="0"/>
        <v>0914</v>
      </c>
    </row>
    <row r="44" spans="1:11" ht="14.25" x14ac:dyDescent="0.2">
      <c r="A44" s="35">
        <v>916</v>
      </c>
      <c r="B44" s="35" t="s">
        <v>46</v>
      </c>
      <c r="C44" s="34">
        <v>3.04</v>
      </c>
      <c r="D44" s="34">
        <v>0</v>
      </c>
      <c r="E44" s="34">
        <v>0</v>
      </c>
      <c r="F44" s="34">
        <v>0</v>
      </c>
      <c r="G44" s="34">
        <v>3.36</v>
      </c>
      <c r="H44" s="34">
        <v>0</v>
      </c>
      <c r="I44" s="34">
        <v>0</v>
      </c>
      <c r="J44" s="34">
        <v>6.4</v>
      </c>
      <c r="K44" t="str">
        <f t="shared" si="0"/>
        <v>0916</v>
      </c>
    </row>
    <row r="45" spans="1:11" ht="14.25" x14ac:dyDescent="0.2">
      <c r="A45" s="35">
        <v>918</v>
      </c>
      <c r="B45" s="35" t="s">
        <v>450</v>
      </c>
      <c r="C45" s="34">
        <v>4.96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4.96</v>
      </c>
      <c r="K45" t="str">
        <f t="shared" si="0"/>
        <v>0918</v>
      </c>
    </row>
    <row r="46" spans="1:11" ht="14.25" x14ac:dyDescent="0.2">
      <c r="A46" s="35">
        <v>936</v>
      </c>
      <c r="B46" s="35" t="s">
        <v>451</v>
      </c>
      <c r="C46" s="34">
        <v>2.19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2.19</v>
      </c>
      <c r="K46" t="str">
        <f t="shared" si="0"/>
        <v>0936</v>
      </c>
    </row>
    <row r="47" spans="1:11" ht="14.25" x14ac:dyDescent="0.2">
      <c r="A47" s="35">
        <v>977</v>
      </c>
      <c r="B47" s="35" t="s">
        <v>452</v>
      </c>
      <c r="C47" s="34">
        <v>5.86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5.86</v>
      </c>
      <c r="K47" t="str">
        <f t="shared" si="0"/>
        <v>0977</v>
      </c>
    </row>
    <row r="48" spans="1:11" ht="14.25" x14ac:dyDescent="0.2">
      <c r="A48" s="35">
        <v>981</v>
      </c>
      <c r="B48" s="35" t="s">
        <v>453</v>
      </c>
      <c r="C48" s="34">
        <v>21.05</v>
      </c>
      <c r="D48" s="34">
        <v>0</v>
      </c>
      <c r="E48" s="34">
        <v>0</v>
      </c>
      <c r="F48" s="34">
        <v>0.26</v>
      </c>
      <c r="G48" s="34">
        <v>0</v>
      </c>
      <c r="H48" s="34">
        <v>0</v>
      </c>
      <c r="I48" s="34">
        <v>0</v>
      </c>
      <c r="J48" s="34">
        <v>21.31</v>
      </c>
      <c r="K48" t="str">
        <f t="shared" si="0"/>
        <v>0981</v>
      </c>
    </row>
    <row r="49" spans="1:11" ht="14.25" x14ac:dyDescent="0.2">
      <c r="A49" s="35">
        <v>999</v>
      </c>
      <c r="B49" s="35" t="s">
        <v>454</v>
      </c>
      <c r="C49" s="34">
        <v>12.23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12.23</v>
      </c>
      <c r="K49" t="str">
        <f t="shared" si="0"/>
        <v>0999</v>
      </c>
    </row>
    <row r="50" spans="1:11" ht="14.25" x14ac:dyDescent="0.2">
      <c r="A50" s="35">
        <v>1044</v>
      </c>
      <c r="B50" s="35" t="s">
        <v>455</v>
      </c>
      <c r="C50" s="34">
        <v>46.54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46.54</v>
      </c>
      <c r="K50" t="str">
        <f t="shared" si="0"/>
        <v>1044</v>
      </c>
    </row>
    <row r="51" spans="1:11" ht="14.25" x14ac:dyDescent="0.2">
      <c r="A51" s="35">
        <v>1053</v>
      </c>
      <c r="B51" s="35" t="s">
        <v>456</v>
      </c>
      <c r="C51" s="34">
        <v>23.83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23.83</v>
      </c>
      <c r="K51" t="str">
        <f t="shared" si="0"/>
        <v>1053</v>
      </c>
    </row>
    <row r="52" spans="1:11" ht="14.25" x14ac:dyDescent="0.2">
      <c r="A52" s="35">
        <v>1062</v>
      </c>
      <c r="B52" s="35" t="s">
        <v>457</v>
      </c>
      <c r="C52" s="34">
        <v>16.149999999999999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16.149999999999999</v>
      </c>
      <c r="K52" t="str">
        <f t="shared" si="0"/>
        <v>1062</v>
      </c>
    </row>
    <row r="53" spans="1:11" ht="14.25" x14ac:dyDescent="0.2">
      <c r="A53" s="35">
        <v>1071</v>
      </c>
      <c r="B53" s="35" t="s">
        <v>458</v>
      </c>
      <c r="C53" s="34">
        <v>13.01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13.01</v>
      </c>
      <c r="K53" t="str">
        <f t="shared" si="0"/>
        <v>1071</v>
      </c>
    </row>
    <row r="54" spans="1:11" ht="14.25" x14ac:dyDescent="0.2">
      <c r="A54" s="35">
        <v>1079</v>
      </c>
      <c r="B54" s="35" t="s">
        <v>459</v>
      </c>
      <c r="C54" s="34">
        <v>3.92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3.92</v>
      </c>
      <c r="K54" t="str">
        <f t="shared" si="0"/>
        <v>1079</v>
      </c>
    </row>
    <row r="55" spans="1:11" ht="14.25" x14ac:dyDescent="0.2">
      <c r="A55" s="35">
        <v>1080</v>
      </c>
      <c r="B55" s="35" t="s">
        <v>460</v>
      </c>
      <c r="C55" s="34">
        <v>0.87</v>
      </c>
      <c r="D55" s="34">
        <v>0.01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0.88</v>
      </c>
      <c r="K55" t="str">
        <f t="shared" si="0"/>
        <v>1080</v>
      </c>
    </row>
    <row r="56" spans="1:11" ht="14.25" x14ac:dyDescent="0.2">
      <c r="A56" s="35">
        <v>1082</v>
      </c>
      <c r="B56" s="35" t="s">
        <v>461</v>
      </c>
      <c r="C56" s="34">
        <v>16.27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16.27</v>
      </c>
      <c r="K56" t="str">
        <f t="shared" si="0"/>
        <v>1082</v>
      </c>
    </row>
    <row r="57" spans="1:11" ht="14.25" x14ac:dyDescent="0.2">
      <c r="A57" s="35">
        <v>1089</v>
      </c>
      <c r="B57" s="35" t="s">
        <v>462</v>
      </c>
      <c r="C57" s="34">
        <v>3.56</v>
      </c>
      <c r="D57" s="34">
        <v>0</v>
      </c>
      <c r="E57" s="34">
        <v>0</v>
      </c>
      <c r="F57" s="34">
        <v>0</v>
      </c>
      <c r="G57" s="34">
        <v>0.73</v>
      </c>
      <c r="H57" s="34">
        <v>0</v>
      </c>
      <c r="I57" s="34">
        <v>0</v>
      </c>
      <c r="J57" s="34">
        <v>4.29</v>
      </c>
      <c r="K57" t="str">
        <f t="shared" si="0"/>
        <v>1089</v>
      </c>
    </row>
    <row r="58" spans="1:11" ht="14.25" x14ac:dyDescent="0.2">
      <c r="A58" s="35">
        <v>1093</v>
      </c>
      <c r="B58" s="35" t="s">
        <v>463</v>
      </c>
      <c r="C58" s="34">
        <v>6.41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6.41</v>
      </c>
      <c r="K58" t="str">
        <f t="shared" si="0"/>
        <v>1093</v>
      </c>
    </row>
    <row r="59" spans="1:11" ht="14.25" x14ac:dyDescent="0.2">
      <c r="A59" s="35">
        <v>1095</v>
      </c>
      <c r="B59" s="35" t="s">
        <v>464</v>
      </c>
      <c r="C59" s="34">
        <v>3.74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3.74</v>
      </c>
      <c r="K59" t="str">
        <f t="shared" si="0"/>
        <v>1095</v>
      </c>
    </row>
    <row r="60" spans="1:11" ht="14.25" x14ac:dyDescent="0.2">
      <c r="A60" s="35">
        <v>1107</v>
      </c>
      <c r="B60" s="35" t="s">
        <v>465</v>
      </c>
      <c r="C60" s="34">
        <v>10.06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10.06</v>
      </c>
      <c r="K60" t="str">
        <f t="shared" si="0"/>
        <v>1107</v>
      </c>
    </row>
    <row r="61" spans="1:11" ht="14.25" x14ac:dyDescent="0.2">
      <c r="A61" s="35">
        <v>1116</v>
      </c>
      <c r="B61" s="35" t="s">
        <v>466</v>
      </c>
      <c r="C61" s="34">
        <v>6.87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6.87</v>
      </c>
      <c r="K61" t="str">
        <f t="shared" si="0"/>
        <v>1116</v>
      </c>
    </row>
    <row r="62" spans="1:11" ht="14.25" x14ac:dyDescent="0.2">
      <c r="A62" s="35">
        <v>1134</v>
      </c>
      <c r="B62" s="35" t="s">
        <v>467</v>
      </c>
      <c r="C62" s="34">
        <v>0.89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0.89</v>
      </c>
      <c r="K62" t="str">
        <f t="shared" si="0"/>
        <v>1134</v>
      </c>
    </row>
    <row r="63" spans="1:11" ht="14.25" x14ac:dyDescent="0.2">
      <c r="A63" s="35">
        <v>1152</v>
      </c>
      <c r="B63" s="35" t="s">
        <v>468</v>
      </c>
      <c r="C63" s="34">
        <v>3.35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3.35</v>
      </c>
      <c r="K63" t="str">
        <f t="shared" si="0"/>
        <v>1152</v>
      </c>
    </row>
    <row r="64" spans="1:11" ht="14.25" x14ac:dyDescent="0.2">
      <c r="A64" s="35">
        <v>1197</v>
      </c>
      <c r="B64" s="35" t="s">
        <v>469</v>
      </c>
      <c r="C64" s="34">
        <v>9.69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9.69</v>
      </c>
      <c r="K64" t="str">
        <f t="shared" si="0"/>
        <v>1197</v>
      </c>
    </row>
    <row r="65" spans="1:11" ht="14.25" x14ac:dyDescent="0.2">
      <c r="A65" s="35">
        <v>1206</v>
      </c>
      <c r="B65" s="35" t="s">
        <v>470</v>
      </c>
      <c r="C65" s="34">
        <v>8.5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8.5</v>
      </c>
      <c r="K65" t="str">
        <f t="shared" si="0"/>
        <v>1206</v>
      </c>
    </row>
    <row r="66" spans="1:11" ht="14.25" x14ac:dyDescent="0.2">
      <c r="A66" s="35">
        <v>1211</v>
      </c>
      <c r="B66" s="35" t="s">
        <v>471</v>
      </c>
      <c r="C66" s="34">
        <v>2.67</v>
      </c>
      <c r="D66" s="34">
        <v>0</v>
      </c>
      <c r="E66" s="34">
        <v>0</v>
      </c>
      <c r="F66" s="34">
        <v>0.53</v>
      </c>
      <c r="G66" s="34">
        <v>0</v>
      </c>
      <c r="H66" s="34">
        <v>0</v>
      </c>
      <c r="I66" s="34">
        <v>0</v>
      </c>
      <c r="J66" s="34">
        <v>3.2</v>
      </c>
      <c r="K66" t="str">
        <f t="shared" si="0"/>
        <v>1211</v>
      </c>
    </row>
    <row r="67" spans="1:11" ht="14.25" x14ac:dyDescent="0.2">
      <c r="A67" s="35">
        <v>1215</v>
      </c>
      <c r="B67" s="35" t="s">
        <v>472</v>
      </c>
      <c r="C67" s="34">
        <v>1.1399999999999999</v>
      </c>
      <c r="D67" s="34">
        <v>0.01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1.1499999999999999</v>
      </c>
      <c r="K67" t="str">
        <f t="shared" ref="K67:K130" si="1">TEXT(A67,"0000")</f>
        <v>1215</v>
      </c>
    </row>
    <row r="68" spans="1:11" ht="14.25" x14ac:dyDescent="0.2">
      <c r="A68" s="35">
        <v>1218</v>
      </c>
      <c r="B68" s="35" t="s">
        <v>473</v>
      </c>
      <c r="C68" s="34">
        <v>2.92</v>
      </c>
      <c r="D68" s="34">
        <v>0</v>
      </c>
      <c r="E68" s="34">
        <v>0</v>
      </c>
      <c r="F68" s="34">
        <v>0</v>
      </c>
      <c r="G68" s="34">
        <v>2.74</v>
      </c>
      <c r="H68" s="34">
        <v>0</v>
      </c>
      <c r="I68" s="34">
        <v>0</v>
      </c>
      <c r="J68" s="34">
        <v>5.66</v>
      </c>
      <c r="K68" t="str">
        <f t="shared" si="1"/>
        <v>1218</v>
      </c>
    </row>
    <row r="69" spans="1:11" ht="14.25" x14ac:dyDescent="0.2">
      <c r="A69" s="35">
        <v>1221</v>
      </c>
      <c r="B69" s="35" t="s">
        <v>474</v>
      </c>
      <c r="C69" s="34">
        <v>14.28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14.28</v>
      </c>
      <c r="K69" t="str">
        <f t="shared" si="1"/>
        <v>1221</v>
      </c>
    </row>
    <row r="70" spans="1:11" ht="14.25" x14ac:dyDescent="0.2">
      <c r="A70" s="35">
        <v>1233</v>
      </c>
      <c r="B70" s="35" t="s">
        <v>475</v>
      </c>
      <c r="C70" s="34">
        <v>2.13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2.13</v>
      </c>
      <c r="K70" t="str">
        <f t="shared" si="1"/>
        <v>1233</v>
      </c>
    </row>
    <row r="71" spans="1:11" ht="14.25" x14ac:dyDescent="0.2">
      <c r="A71" s="35">
        <v>1278</v>
      </c>
      <c r="B71" s="35" t="s">
        <v>476</v>
      </c>
      <c r="C71" s="34">
        <v>17.510000000000002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17.510000000000002</v>
      </c>
      <c r="K71" t="str">
        <f t="shared" si="1"/>
        <v>1278</v>
      </c>
    </row>
    <row r="72" spans="1:11" ht="14.25" x14ac:dyDescent="0.2">
      <c r="A72" s="35">
        <v>1332</v>
      </c>
      <c r="B72" s="35" t="s">
        <v>477</v>
      </c>
      <c r="C72" s="34">
        <v>4.03</v>
      </c>
      <c r="D72" s="34">
        <v>0</v>
      </c>
      <c r="E72" s="34">
        <v>0</v>
      </c>
      <c r="F72" s="34">
        <v>0.06</v>
      </c>
      <c r="G72" s="34">
        <v>0</v>
      </c>
      <c r="H72" s="34">
        <v>0</v>
      </c>
      <c r="I72" s="34">
        <v>0</v>
      </c>
      <c r="J72" s="34">
        <v>4.09</v>
      </c>
      <c r="K72" t="str">
        <f t="shared" si="1"/>
        <v>1332</v>
      </c>
    </row>
    <row r="73" spans="1:11" ht="14.25" x14ac:dyDescent="0.2">
      <c r="A73" s="35">
        <v>1337</v>
      </c>
      <c r="B73" s="35" t="s">
        <v>478</v>
      </c>
      <c r="C73" s="34">
        <v>28.1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28.1</v>
      </c>
      <c r="K73" t="str">
        <f t="shared" si="1"/>
        <v>1337</v>
      </c>
    </row>
    <row r="74" spans="1:11" ht="14.25" x14ac:dyDescent="0.2">
      <c r="A74" s="35">
        <v>1350</v>
      </c>
      <c r="B74" s="35" t="s">
        <v>479</v>
      </c>
      <c r="C74" s="34">
        <v>2.48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2.48</v>
      </c>
      <c r="K74" t="str">
        <f t="shared" si="1"/>
        <v>1350</v>
      </c>
    </row>
    <row r="75" spans="1:11" ht="14.25" x14ac:dyDescent="0.2">
      <c r="A75" s="35">
        <v>1359</v>
      </c>
      <c r="B75" s="35" t="s">
        <v>763</v>
      </c>
      <c r="C75" s="34">
        <v>2.27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2.27</v>
      </c>
      <c r="K75" t="str">
        <f t="shared" si="1"/>
        <v>1359</v>
      </c>
    </row>
    <row r="76" spans="1:11" ht="14.25" x14ac:dyDescent="0.2">
      <c r="A76" s="35">
        <v>1368</v>
      </c>
      <c r="B76" s="35" t="s">
        <v>480</v>
      </c>
      <c r="C76" s="34">
        <v>4.2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4.2</v>
      </c>
      <c r="K76" t="str">
        <f t="shared" si="1"/>
        <v>1368</v>
      </c>
    </row>
    <row r="77" spans="1:11" ht="14.25" x14ac:dyDescent="0.2">
      <c r="A77" s="35">
        <v>1413</v>
      </c>
      <c r="B77" s="35" t="s">
        <v>481</v>
      </c>
      <c r="C77" s="34">
        <v>1.56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1.56</v>
      </c>
      <c r="K77" t="str">
        <f t="shared" si="1"/>
        <v>1413</v>
      </c>
    </row>
    <row r="78" spans="1:11" ht="14.25" x14ac:dyDescent="0.2">
      <c r="A78" s="35">
        <v>1431</v>
      </c>
      <c r="B78" s="35" t="s">
        <v>482</v>
      </c>
      <c r="C78" s="34">
        <v>4.34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32.299999999999997</v>
      </c>
      <c r="J78" s="34">
        <v>36.64</v>
      </c>
      <c r="K78" t="str">
        <f t="shared" si="1"/>
        <v>1431</v>
      </c>
    </row>
    <row r="79" spans="1:11" ht="14.25" x14ac:dyDescent="0.2">
      <c r="A79" s="35">
        <v>1476</v>
      </c>
      <c r="B79" s="35" t="s">
        <v>483</v>
      </c>
      <c r="C79" s="34">
        <v>93.38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93.38</v>
      </c>
      <c r="K79" t="str">
        <f t="shared" si="1"/>
        <v>1476</v>
      </c>
    </row>
    <row r="80" spans="1:11" ht="14.25" x14ac:dyDescent="0.2">
      <c r="A80" s="35">
        <v>1503</v>
      </c>
      <c r="B80" s="35" t="s">
        <v>484</v>
      </c>
      <c r="C80" s="34">
        <v>12.41</v>
      </c>
      <c r="D80" s="34">
        <v>0</v>
      </c>
      <c r="E80" s="34">
        <v>0</v>
      </c>
      <c r="F80" s="34">
        <v>0</v>
      </c>
      <c r="G80" s="34">
        <v>4.05</v>
      </c>
      <c r="H80" s="34">
        <v>0</v>
      </c>
      <c r="I80" s="34">
        <v>0</v>
      </c>
      <c r="J80" s="34">
        <v>16.46</v>
      </c>
      <c r="K80" t="str">
        <f t="shared" si="1"/>
        <v>1503</v>
      </c>
    </row>
    <row r="81" spans="1:11" ht="14.25" x14ac:dyDescent="0.2">
      <c r="A81" s="35">
        <v>1576</v>
      </c>
      <c r="B81" s="35" t="s">
        <v>485</v>
      </c>
      <c r="C81" s="34">
        <v>29.13</v>
      </c>
      <c r="D81" s="34">
        <v>0</v>
      </c>
      <c r="E81" s="34">
        <v>0</v>
      </c>
      <c r="F81" s="34">
        <v>0.28999999999999998</v>
      </c>
      <c r="G81" s="34">
        <v>0</v>
      </c>
      <c r="H81" s="34">
        <v>0</v>
      </c>
      <c r="I81" s="34">
        <v>0</v>
      </c>
      <c r="J81" s="34">
        <v>29.42</v>
      </c>
      <c r="K81" t="str">
        <f t="shared" si="1"/>
        <v>1576</v>
      </c>
    </row>
    <row r="82" spans="1:11" ht="14.25" x14ac:dyDescent="0.2">
      <c r="A82" s="35">
        <v>1602</v>
      </c>
      <c r="B82" s="35" t="s">
        <v>736</v>
      </c>
      <c r="C82" s="34">
        <v>1.93</v>
      </c>
      <c r="D82" s="34">
        <v>0</v>
      </c>
      <c r="E82" s="34">
        <v>0</v>
      </c>
      <c r="F82" s="34">
        <v>0.05</v>
      </c>
      <c r="G82" s="34">
        <v>0</v>
      </c>
      <c r="H82" s="34">
        <v>0</v>
      </c>
      <c r="I82" s="34">
        <v>0</v>
      </c>
      <c r="J82" s="34">
        <v>1.98</v>
      </c>
      <c r="K82" t="str">
        <f t="shared" si="1"/>
        <v>1602</v>
      </c>
    </row>
    <row r="83" spans="1:11" ht="14.25" x14ac:dyDescent="0.2">
      <c r="A83" s="35">
        <v>1611</v>
      </c>
      <c r="B83" s="35" t="s">
        <v>486</v>
      </c>
      <c r="C83" s="34">
        <v>91.57</v>
      </c>
      <c r="D83" s="34">
        <v>0</v>
      </c>
      <c r="E83" s="34">
        <v>0</v>
      </c>
      <c r="F83" s="34">
        <v>0.08</v>
      </c>
      <c r="G83" s="34">
        <v>0</v>
      </c>
      <c r="H83" s="34">
        <v>0</v>
      </c>
      <c r="I83" s="34">
        <v>0</v>
      </c>
      <c r="J83" s="34">
        <v>91.65</v>
      </c>
      <c r="K83" t="str">
        <f t="shared" si="1"/>
        <v>1611</v>
      </c>
    </row>
    <row r="84" spans="1:11" ht="14.25" x14ac:dyDescent="0.2">
      <c r="A84" s="35">
        <v>1619</v>
      </c>
      <c r="B84" s="35" t="s">
        <v>487</v>
      </c>
      <c r="C84" s="34">
        <v>15.09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15.09</v>
      </c>
      <c r="K84" t="str">
        <f t="shared" si="1"/>
        <v>1619</v>
      </c>
    </row>
    <row r="85" spans="1:11" ht="14.25" x14ac:dyDescent="0.2">
      <c r="A85" s="35">
        <v>1638</v>
      </c>
      <c r="B85" s="35" t="s">
        <v>488</v>
      </c>
      <c r="C85" s="34">
        <v>17.079999999999998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17.079999999999998</v>
      </c>
      <c r="K85" t="str">
        <f t="shared" si="1"/>
        <v>1638</v>
      </c>
    </row>
    <row r="86" spans="1:11" ht="14.25" x14ac:dyDescent="0.2">
      <c r="A86" s="35">
        <v>1675</v>
      </c>
      <c r="B86" s="35" t="s">
        <v>489</v>
      </c>
      <c r="C86" s="34">
        <v>3.19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3.19</v>
      </c>
      <c r="K86" t="str">
        <f t="shared" si="1"/>
        <v>1675</v>
      </c>
    </row>
    <row r="87" spans="1:11" ht="14.25" x14ac:dyDescent="0.2">
      <c r="A87" s="35">
        <v>1701</v>
      </c>
      <c r="B87" s="35" t="s">
        <v>490</v>
      </c>
      <c r="C87" s="34">
        <v>14.3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14.3</v>
      </c>
      <c r="K87" t="str">
        <f t="shared" si="1"/>
        <v>1701</v>
      </c>
    </row>
    <row r="88" spans="1:11" ht="14.25" x14ac:dyDescent="0.2">
      <c r="A88" s="35">
        <v>1719</v>
      </c>
      <c r="B88" s="35" t="s">
        <v>491</v>
      </c>
      <c r="C88" s="34">
        <v>9.4499999999999993</v>
      </c>
      <c r="D88" s="34">
        <v>0</v>
      </c>
      <c r="E88" s="34">
        <v>0</v>
      </c>
      <c r="F88" s="34">
        <v>0.42</v>
      </c>
      <c r="G88" s="34">
        <v>0</v>
      </c>
      <c r="H88" s="34">
        <v>0</v>
      </c>
      <c r="I88" s="34">
        <v>0</v>
      </c>
      <c r="J88" s="34">
        <v>9.8699999999999992</v>
      </c>
      <c r="K88" t="str">
        <f t="shared" si="1"/>
        <v>1719</v>
      </c>
    </row>
    <row r="89" spans="1:11" ht="14.25" x14ac:dyDescent="0.2">
      <c r="A89" s="35">
        <v>1737</v>
      </c>
      <c r="B89" s="35" t="s">
        <v>492</v>
      </c>
      <c r="C89" s="34">
        <v>173.8</v>
      </c>
      <c r="D89" s="34">
        <v>0</v>
      </c>
      <c r="E89" s="34">
        <v>18.8</v>
      </c>
      <c r="F89" s="34">
        <v>0</v>
      </c>
      <c r="G89" s="34">
        <v>0</v>
      </c>
      <c r="H89" s="34">
        <v>0</v>
      </c>
      <c r="I89" s="34">
        <v>0</v>
      </c>
      <c r="J89" s="34">
        <v>192.6</v>
      </c>
      <c r="K89" t="str">
        <f t="shared" si="1"/>
        <v>1737</v>
      </c>
    </row>
    <row r="90" spans="1:11" ht="14.25" x14ac:dyDescent="0.2">
      <c r="A90" s="35">
        <v>1782</v>
      </c>
      <c r="B90" s="35" t="s">
        <v>493</v>
      </c>
      <c r="C90" s="34">
        <v>0.61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0.61</v>
      </c>
      <c r="K90" t="str">
        <f t="shared" si="1"/>
        <v>1782</v>
      </c>
    </row>
    <row r="91" spans="1:11" ht="14.25" x14ac:dyDescent="0.2">
      <c r="A91" s="35">
        <v>1791</v>
      </c>
      <c r="B91" s="35" t="s">
        <v>494</v>
      </c>
      <c r="C91" s="34">
        <v>7.65</v>
      </c>
      <c r="D91" s="34">
        <v>0</v>
      </c>
      <c r="E91" s="34">
        <v>0</v>
      </c>
      <c r="F91" s="34">
        <v>0</v>
      </c>
      <c r="G91" s="34">
        <v>0.86</v>
      </c>
      <c r="H91" s="34">
        <v>0</v>
      </c>
      <c r="I91" s="34">
        <v>0</v>
      </c>
      <c r="J91" s="34">
        <v>8.51</v>
      </c>
      <c r="K91" t="str">
        <f t="shared" si="1"/>
        <v>1791</v>
      </c>
    </row>
    <row r="92" spans="1:11" ht="14.25" x14ac:dyDescent="0.2">
      <c r="A92" s="35">
        <v>1863</v>
      </c>
      <c r="B92" s="35" t="s">
        <v>495</v>
      </c>
      <c r="C92" s="34">
        <v>27.28</v>
      </c>
      <c r="D92" s="34">
        <v>0.01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27.29</v>
      </c>
      <c r="K92" t="str">
        <f t="shared" si="1"/>
        <v>1863</v>
      </c>
    </row>
    <row r="93" spans="1:11" ht="14.25" x14ac:dyDescent="0.2">
      <c r="A93" s="35">
        <v>1908</v>
      </c>
      <c r="B93" s="35" t="s">
        <v>496</v>
      </c>
      <c r="C93" s="34">
        <v>0.97</v>
      </c>
      <c r="D93" s="34">
        <v>0</v>
      </c>
      <c r="E93" s="34">
        <v>0</v>
      </c>
      <c r="F93" s="34">
        <v>0.18</v>
      </c>
      <c r="G93" s="34">
        <v>0</v>
      </c>
      <c r="H93" s="34">
        <v>0</v>
      </c>
      <c r="I93" s="34">
        <v>0</v>
      </c>
      <c r="J93" s="34">
        <v>1.1499999999999999</v>
      </c>
      <c r="K93" t="str">
        <f t="shared" si="1"/>
        <v>1908</v>
      </c>
    </row>
    <row r="94" spans="1:11" ht="14.25" x14ac:dyDescent="0.2">
      <c r="A94" s="35">
        <v>1917</v>
      </c>
      <c r="B94" s="35" t="s">
        <v>497</v>
      </c>
      <c r="C94" s="34">
        <v>2.11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2.11</v>
      </c>
      <c r="K94" t="str">
        <f t="shared" si="1"/>
        <v>1917</v>
      </c>
    </row>
    <row r="95" spans="1:11" ht="14.25" x14ac:dyDescent="0.2">
      <c r="A95" s="35">
        <v>1926</v>
      </c>
      <c r="B95" s="35" t="s">
        <v>498</v>
      </c>
      <c r="C95" s="34">
        <v>1.9</v>
      </c>
      <c r="D95" s="34">
        <v>0</v>
      </c>
      <c r="E95" s="34">
        <v>0</v>
      </c>
      <c r="F95" s="34">
        <v>1.45</v>
      </c>
      <c r="G95" s="34">
        <v>0</v>
      </c>
      <c r="H95" s="34">
        <v>0</v>
      </c>
      <c r="I95" s="34">
        <v>0</v>
      </c>
      <c r="J95" s="34">
        <v>3.35</v>
      </c>
      <c r="K95" t="str">
        <f t="shared" si="1"/>
        <v>1926</v>
      </c>
    </row>
    <row r="96" spans="1:11" ht="14.25" x14ac:dyDescent="0.2">
      <c r="A96" s="35">
        <v>1944</v>
      </c>
      <c r="B96" s="35" t="s">
        <v>499</v>
      </c>
      <c r="C96" s="34">
        <v>8.3699999999999992</v>
      </c>
      <c r="D96" s="34">
        <v>0</v>
      </c>
      <c r="E96" s="34">
        <v>0</v>
      </c>
      <c r="F96" s="34">
        <v>0</v>
      </c>
      <c r="G96" s="34">
        <v>0.51</v>
      </c>
      <c r="H96" s="34">
        <v>0</v>
      </c>
      <c r="I96" s="34">
        <v>0</v>
      </c>
      <c r="J96" s="34">
        <v>8.8800000000000008</v>
      </c>
      <c r="K96" t="str">
        <f t="shared" si="1"/>
        <v>1944</v>
      </c>
    </row>
    <row r="97" spans="1:11" ht="14.25" x14ac:dyDescent="0.2">
      <c r="A97" s="35">
        <v>1953</v>
      </c>
      <c r="B97" s="35" t="s">
        <v>500</v>
      </c>
      <c r="C97" s="34">
        <v>3.92</v>
      </c>
      <c r="D97" s="34">
        <v>0</v>
      </c>
      <c r="E97" s="34">
        <v>0</v>
      </c>
      <c r="F97" s="34">
        <v>0.08</v>
      </c>
      <c r="G97" s="34">
        <v>1.7</v>
      </c>
      <c r="H97" s="34">
        <v>0</v>
      </c>
      <c r="I97" s="34">
        <v>0</v>
      </c>
      <c r="J97" s="34">
        <v>5.7</v>
      </c>
      <c r="K97" t="str">
        <f t="shared" si="1"/>
        <v>1953</v>
      </c>
    </row>
    <row r="98" spans="1:11" ht="14.25" x14ac:dyDescent="0.2">
      <c r="A98" s="35">
        <v>1963</v>
      </c>
      <c r="B98" s="35" t="s">
        <v>501</v>
      </c>
      <c r="C98" s="34">
        <v>1.36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1.36</v>
      </c>
      <c r="K98" t="str">
        <f t="shared" si="1"/>
        <v>1963</v>
      </c>
    </row>
    <row r="99" spans="1:11" ht="14.25" x14ac:dyDescent="0.2">
      <c r="A99" s="35">
        <v>1965</v>
      </c>
      <c r="B99" s="35" t="s">
        <v>502</v>
      </c>
      <c r="C99" s="34">
        <v>6.11</v>
      </c>
      <c r="D99" s="34">
        <v>0</v>
      </c>
      <c r="E99" s="34">
        <v>0</v>
      </c>
      <c r="F99" s="34">
        <v>0.39</v>
      </c>
      <c r="G99" s="34">
        <v>0</v>
      </c>
      <c r="H99" s="34">
        <v>0</v>
      </c>
      <c r="I99" s="34">
        <v>0</v>
      </c>
      <c r="J99" s="34">
        <v>6.5</v>
      </c>
      <c r="K99" t="str">
        <f t="shared" si="1"/>
        <v>1965</v>
      </c>
    </row>
    <row r="100" spans="1:11" ht="14.25" x14ac:dyDescent="0.2">
      <c r="A100" s="35">
        <v>1968</v>
      </c>
      <c r="B100" s="35" t="s">
        <v>503</v>
      </c>
      <c r="C100" s="34">
        <v>4.1100000000000003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4.1100000000000003</v>
      </c>
      <c r="K100" t="str">
        <f t="shared" si="1"/>
        <v>1968</v>
      </c>
    </row>
    <row r="101" spans="1:11" ht="14.25" x14ac:dyDescent="0.2">
      <c r="A101" s="35">
        <v>1970</v>
      </c>
      <c r="B101" s="35" t="s">
        <v>504</v>
      </c>
      <c r="C101" s="34">
        <v>7.29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7.29</v>
      </c>
      <c r="K101" t="str">
        <f t="shared" si="1"/>
        <v>1970</v>
      </c>
    </row>
    <row r="102" spans="1:11" ht="14.25" x14ac:dyDescent="0.2">
      <c r="A102" s="35">
        <v>1972</v>
      </c>
      <c r="B102" s="35" t="s">
        <v>505</v>
      </c>
      <c r="C102" s="34">
        <v>5.54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5.54</v>
      </c>
      <c r="K102" t="str">
        <f t="shared" si="1"/>
        <v>1972</v>
      </c>
    </row>
    <row r="103" spans="1:11" ht="14.25" x14ac:dyDescent="0.2">
      <c r="A103" s="35">
        <v>1975</v>
      </c>
      <c r="B103" s="35" t="s">
        <v>506</v>
      </c>
      <c r="C103" s="34">
        <v>1.79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1.79</v>
      </c>
      <c r="K103" t="str">
        <f t="shared" si="1"/>
        <v>1975</v>
      </c>
    </row>
    <row r="104" spans="1:11" ht="14.25" x14ac:dyDescent="0.2">
      <c r="A104" s="35">
        <v>1989</v>
      </c>
      <c r="B104" s="35" t="s">
        <v>507</v>
      </c>
      <c r="C104" s="34">
        <v>6.25</v>
      </c>
      <c r="D104" s="34">
        <v>0.02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6.27</v>
      </c>
      <c r="K104" t="str">
        <f t="shared" si="1"/>
        <v>1989</v>
      </c>
    </row>
    <row r="105" spans="1:11" ht="14.25" x14ac:dyDescent="0.2">
      <c r="A105" s="35">
        <v>2007</v>
      </c>
      <c r="B105" s="35" t="s">
        <v>508</v>
      </c>
      <c r="C105" s="34">
        <v>2.11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2.11</v>
      </c>
      <c r="K105" t="str">
        <f t="shared" si="1"/>
        <v>2007</v>
      </c>
    </row>
    <row r="106" spans="1:11" ht="14.25" x14ac:dyDescent="0.2">
      <c r="A106" s="35">
        <v>2088</v>
      </c>
      <c r="B106" s="35" t="s">
        <v>509</v>
      </c>
      <c r="C106" s="34">
        <v>4.08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4.08</v>
      </c>
      <c r="K106" t="str">
        <f t="shared" si="1"/>
        <v>2088</v>
      </c>
    </row>
    <row r="107" spans="1:11" ht="14.25" x14ac:dyDescent="0.2">
      <c r="A107" s="35">
        <v>2097</v>
      </c>
      <c r="B107" s="35" t="s">
        <v>510</v>
      </c>
      <c r="C107" s="34">
        <v>1.75</v>
      </c>
      <c r="D107" s="34">
        <v>0</v>
      </c>
      <c r="E107" s="34">
        <v>0</v>
      </c>
      <c r="F107" s="34">
        <v>0</v>
      </c>
      <c r="G107" s="34">
        <v>2.06</v>
      </c>
      <c r="H107" s="34">
        <v>0</v>
      </c>
      <c r="I107" s="34">
        <v>0</v>
      </c>
      <c r="J107" s="34">
        <v>3.81</v>
      </c>
      <c r="K107" t="str">
        <f t="shared" si="1"/>
        <v>2097</v>
      </c>
    </row>
    <row r="108" spans="1:11" ht="14.25" x14ac:dyDescent="0.2">
      <c r="A108" s="35">
        <v>2113</v>
      </c>
      <c r="B108" s="35" t="s">
        <v>511</v>
      </c>
      <c r="C108" s="34">
        <v>0.65</v>
      </c>
      <c r="D108" s="34">
        <v>0</v>
      </c>
      <c r="E108" s="34">
        <v>0</v>
      </c>
      <c r="F108" s="34">
        <v>0</v>
      </c>
      <c r="G108" s="34">
        <v>5.59</v>
      </c>
      <c r="H108" s="34">
        <v>0</v>
      </c>
      <c r="I108" s="34">
        <v>0</v>
      </c>
      <c r="J108" s="34">
        <v>6.24</v>
      </c>
      <c r="K108" t="str">
        <f t="shared" si="1"/>
        <v>2113</v>
      </c>
    </row>
    <row r="109" spans="1:11" ht="14.25" x14ac:dyDescent="0.2">
      <c r="A109" s="35">
        <v>2124</v>
      </c>
      <c r="B109" s="35" t="s">
        <v>512</v>
      </c>
      <c r="C109" s="34">
        <v>2.23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2.23</v>
      </c>
      <c r="K109" t="str">
        <f t="shared" si="1"/>
        <v>2124</v>
      </c>
    </row>
    <row r="110" spans="1:11" ht="14.25" x14ac:dyDescent="0.2">
      <c r="A110" s="35">
        <v>2151</v>
      </c>
      <c r="B110" s="35" t="s">
        <v>513</v>
      </c>
      <c r="C110" s="34">
        <v>3.3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3.3</v>
      </c>
      <c r="K110" t="str">
        <f t="shared" si="1"/>
        <v>2151</v>
      </c>
    </row>
    <row r="111" spans="1:11" ht="14.25" x14ac:dyDescent="0.2">
      <c r="A111" s="35">
        <v>2169</v>
      </c>
      <c r="B111" s="35" t="s">
        <v>514</v>
      </c>
      <c r="C111" s="34">
        <v>21.71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21.71</v>
      </c>
      <c r="K111" t="str">
        <f t="shared" si="1"/>
        <v>2169</v>
      </c>
    </row>
    <row r="112" spans="1:11" ht="14.25" x14ac:dyDescent="0.2">
      <c r="A112" s="35">
        <v>2295</v>
      </c>
      <c r="B112" s="35" t="s">
        <v>515</v>
      </c>
      <c r="C112" s="34">
        <v>2.73</v>
      </c>
      <c r="D112" s="34">
        <v>0.01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2.74</v>
      </c>
      <c r="K112" t="str">
        <f t="shared" si="1"/>
        <v>2295</v>
      </c>
    </row>
    <row r="113" spans="1:11" ht="14.25" x14ac:dyDescent="0.2">
      <c r="A113" s="35">
        <v>2313</v>
      </c>
      <c r="B113" s="35" t="s">
        <v>516</v>
      </c>
      <c r="C113" s="34">
        <v>25.42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25.42</v>
      </c>
      <c r="K113" t="str">
        <f t="shared" si="1"/>
        <v>2313</v>
      </c>
    </row>
    <row r="114" spans="1:11" ht="14.25" x14ac:dyDescent="0.2">
      <c r="A114" s="35">
        <v>2322</v>
      </c>
      <c r="B114" s="35" t="s">
        <v>517</v>
      </c>
      <c r="C114" s="34">
        <v>8.5500000000000007</v>
      </c>
      <c r="D114" s="34">
        <v>0</v>
      </c>
      <c r="E114" s="34">
        <v>0</v>
      </c>
      <c r="F114" s="34">
        <v>0.32</v>
      </c>
      <c r="G114" s="34">
        <v>0</v>
      </c>
      <c r="H114" s="34">
        <v>0</v>
      </c>
      <c r="I114" s="34">
        <v>0</v>
      </c>
      <c r="J114" s="34">
        <v>8.8699999999999992</v>
      </c>
      <c r="K114" t="str">
        <f t="shared" si="1"/>
        <v>2322</v>
      </c>
    </row>
    <row r="115" spans="1:11" ht="14.25" x14ac:dyDescent="0.2">
      <c r="A115" s="35">
        <v>2369</v>
      </c>
      <c r="B115" s="35" t="s">
        <v>518</v>
      </c>
      <c r="C115" s="34">
        <v>1.21</v>
      </c>
      <c r="D115" s="34">
        <v>0</v>
      </c>
      <c r="E115" s="34">
        <v>0</v>
      </c>
      <c r="F115" s="34">
        <v>0</v>
      </c>
      <c r="G115" s="34">
        <v>3.19</v>
      </c>
      <c r="H115" s="34">
        <v>0</v>
      </c>
      <c r="I115" s="34">
        <v>0</v>
      </c>
      <c r="J115" s="34">
        <v>4.4000000000000004</v>
      </c>
      <c r="K115" t="str">
        <f t="shared" si="1"/>
        <v>2369</v>
      </c>
    </row>
    <row r="116" spans="1:11" ht="14.25" x14ac:dyDescent="0.2">
      <c r="A116" s="35">
        <v>2376</v>
      </c>
      <c r="B116" s="35" t="s">
        <v>519</v>
      </c>
      <c r="C116" s="34">
        <v>1.85</v>
      </c>
      <c r="D116" s="34">
        <v>0</v>
      </c>
      <c r="E116" s="34">
        <v>0</v>
      </c>
      <c r="F116" s="34">
        <v>0</v>
      </c>
      <c r="G116" s="34">
        <v>3.79</v>
      </c>
      <c r="H116" s="34">
        <v>0</v>
      </c>
      <c r="I116" s="34">
        <v>0</v>
      </c>
      <c r="J116" s="34">
        <v>5.64</v>
      </c>
      <c r="K116" t="str">
        <f t="shared" si="1"/>
        <v>2376</v>
      </c>
    </row>
    <row r="117" spans="1:11" ht="14.25" x14ac:dyDescent="0.2">
      <c r="A117" s="35">
        <v>2403</v>
      </c>
      <c r="B117" s="35" t="s">
        <v>520</v>
      </c>
      <c r="C117" s="34">
        <v>6.06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6.06</v>
      </c>
      <c r="K117" t="str">
        <f t="shared" si="1"/>
        <v>2403</v>
      </c>
    </row>
    <row r="118" spans="1:11" ht="14.25" x14ac:dyDescent="0.2">
      <c r="A118" s="35">
        <v>2457</v>
      </c>
      <c r="B118" s="35" t="s">
        <v>521</v>
      </c>
      <c r="C118" s="34">
        <v>0.83</v>
      </c>
      <c r="D118" s="34">
        <v>0.01</v>
      </c>
      <c r="E118" s="34">
        <v>0</v>
      </c>
      <c r="F118" s="34">
        <v>0</v>
      </c>
      <c r="G118" s="34">
        <v>1.9</v>
      </c>
      <c r="H118" s="34">
        <v>0</v>
      </c>
      <c r="I118" s="34">
        <v>0</v>
      </c>
      <c r="J118" s="34">
        <v>2.74</v>
      </c>
      <c r="K118" t="str">
        <f t="shared" si="1"/>
        <v>2457</v>
      </c>
    </row>
    <row r="119" spans="1:11" ht="14.25" x14ac:dyDescent="0.2">
      <c r="A119" s="35">
        <v>2466</v>
      </c>
      <c r="B119" s="35" t="s">
        <v>522</v>
      </c>
      <c r="C119" s="34">
        <v>8.36</v>
      </c>
      <c r="D119" s="34">
        <v>0</v>
      </c>
      <c r="E119" s="34">
        <v>0</v>
      </c>
      <c r="F119" s="34">
        <v>0</v>
      </c>
      <c r="G119" s="34">
        <v>4.8</v>
      </c>
      <c r="H119" s="34">
        <v>0</v>
      </c>
      <c r="I119" s="34">
        <v>0</v>
      </c>
      <c r="J119" s="34">
        <v>13.16</v>
      </c>
      <c r="K119" t="str">
        <f t="shared" si="1"/>
        <v>2466</v>
      </c>
    </row>
    <row r="120" spans="1:11" ht="14.25" x14ac:dyDescent="0.2">
      <c r="A120" s="35">
        <v>2493</v>
      </c>
      <c r="B120" s="35" t="s">
        <v>523</v>
      </c>
      <c r="C120" s="34">
        <v>0.79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0.79</v>
      </c>
      <c r="K120" t="str">
        <f t="shared" si="1"/>
        <v>2493</v>
      </c>
    </row>
    <row r="121" spans="1:11" ht="14.25" x14ac:dyDescent="0.2">
      <c r="A121" s="35">
        <v>2502</v>
      </c>
      <c r="B121" s="35" t="s">
        <v>524</v>
      </c>
      <c r="C121" s="34">
        <v>3.05</v>
      </c>
      <c r="D121" s="34">
        <v>0</v>
      </c>
      <c r="E121" s="34">
        <v>0</v>
      </c>
      <c r="F121" s="34">
        <v>0</v>
      </c>
      <c r="G121" s="34">
        <v>2.59</v>
      </c>
      <c r="H121" s="34">
        <v>0</v>
      </c>
      <c r="I121" s="34">
        <v>0</v>
      </c>
      <c r="J121" s="34">
        <v>5.64</v>
      </c>
      <c r="K121" t="str">
        <f t="shared" si="1"/>
        <v>2502</v>
      </c>
    </row>
    <row r="122" spans="1:11" ht="14.25" x14ac:dyDescent="0.2">
      <c r="A122" s="35">
        <v>2511</v>
      </c>
      <c r="B122" s="35" t="s">
        <v>525</v>
      </c>
      <c r="C122" s="34">
        <v>11.22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11.22</v>
      </c>
      <c r="K122" t="str">
        <f t="shared" si="1"/>
        <v>2511</v>
      </c>
    </row>
    <row r="123" spans="1:11" ht="14.25" x14ac:dyDescent="0.2">
      <c r="A123" s="35">
        <v>2520</v>
      </c>
      <c r="B123" s="35" t="s">
        <v>526</v>
      </c>
      <c r="C123" s="34">
        <v>1.91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1.91</v>
      </c>
      <c r="K123" t="str">
        <f t="shared" si="1"/>
        <v>2520</v>
      </c>
    </row>
    <row r="124" spans="1:11" ht="14.25" x14ac:dyDescent="0.2">
      <c r="A124" s="35">
        <v>2556</v>
      </c>
      <c r="B124" s="35" t="s">
        <v>527</v>
      </c>
      <c r="C124" s="34">
        <v>3.46</v>
      </c>
      <c r="D124" s="34">
        <v>0</v>
      </c>
      <c r="E124" s="34">
        <v>0</v>
      </c>
      <c r="F124" s="34">
        <v>0</v>
      </c>
      <c r="G124" s="34">
        <v>0.75</v>
      </c>
      <c r="H124" s="34">
        <v>0</v>
      </c>
      <c r="I124" s="34">
        <v>0</v>
      </c>
      <c r="J124" s="34">
        <v>4.21</v>
      </c>
      <c r="K124" t="str">
        <f t="shared" si="1"/>
        <v>2556</v>
      </c>
    </row>
    <row r="125" spans="1:11" ht="14.25" x14ac:dyDescent="0.2">
      <c r="A125" s="35">
        <v>2673</v>
      </c>
      <c r="B125" s="35" t="s">
        <v>528</v>
      </c>
      <c r="C125" s="34">
        <v>4.08</v>
      </c>
      <c r="D125" s="34">
        <v>0</v>
      </c>
      <c r="E125" s="34">
        <v>0</v>
      </c>
      <c r="F125" s="34">
        <v>0.15</v>
      </c>
      <c r="G125" s="34">
        <v>0</v>
      </c>
      <c r="H125" s="34">
        <v>0</v>
      </c>
      <c r="I125" s="34">
        <v>0</v>
      </c>
      <c r="J125" s="34">
        <v>4.2300000000000004</v>
      </c>
      <c r="K125" t="str">
        <f t="shared" si="1"/>
        <v>2673</v>
      </c>
    </row>
    <row r="126" spans="1:11" ht="14.25" x14ac:dyDescent="0.2">
      <c r="A126" s="35">
        <v>2682</v>
      </c>
      <c r="B126" s="35" t="s">
        <v>128</v>
      </c>
      <c r="C126" s="34">
        <v>2.16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2.16</v>
      </c>
      <c r="K126" t="str">
        <f t="shared" si="1"/>
        <v>2682</v>
      </c>
    </row>
    <row r="127" spans="1:11" ht="14.25" x14ac:dyDescent="0.2">
      <c r="A127" s="35">
        <v>2709</v>
      </c>
      <c r="B127" s="35" t="s">
        <v>529</v>
      </c>
      <c r="C127" s="34">
        <v>6.27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6.27</v>
      </c>
      <c r="K127" t="str">
        <f t="shared" si="1"/>
        <v>2709</v>
      </c>
    </row>
    <row r="128" spans="1:11" ht="14.25" x14ac:dyDescent="0.2">
      <c r="A128" s="35">
        <v>2718</v>
      </c>
      <c r="B128" s="35" t="s">
        <v>530</v>
      </c>
      <c r="C128" s="34">
        <v>3.06</v>
      </c>
      <c r="D128" s="34">
        <v>0</v>
      </c>
      <c r="E128" s="34">
        <v>0</v>
      </c>
      <c r="F128" s="34">
        <v>0</v>
      </c>
      <c r="G128" s="34">
        <v>8.07</v>
      </c>
      <c r="H128" s="34">
        <v>0</v>
      </c>
      <c r="I128" s="34">
        <v>0</v>
      </c>
      <c r="J128" s="34">
        <v>11.13</v>
      </c>
      <c r="K128" t="str">
        <f t="shared" si="1"/>
        <v>2718</v>
      </c>
    </row>
    <row r="129" spans="1:11" ht="14.25" x14ac:dyDescent="0.2">
      <c r="A129" s="35">
        <v>2727</v>
      </c>
      <c r="B129" s="35" t="s">
        <v>531</v>
      </c>
      <c r="C129" s="34">
        <v>4.13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4.13</v>
      </c>
      <c r="K129" t="str">
        <f t="shared" si="1"/>
        <v>2727</v>
      </c>
    </row>
    <row r="130" spans="1:11" ht="14.25" x14ac:dyDescent="0.2">
      <c r="A130" s="35">
        <v>2754</v>
      </c>
      <c r="B130" s="35" t="s">
        <v>532</v>
      </c>
      <c r="C130" s="34">
        <v>7.04</v>
      </c>
      <c r="D130" s="34">
        <v>0</v>
      </c>
      <c r="E130" s="34">
        <v>0</v>
      </c>
      <c r="F130" s="34">
        <v>0</v>
      </c>
      <c r="G130" s="34">
        <v>5.76</v>
      </c>
      <c r="H130" s="34">
        <v>0</v>
      </c>
      <c r="I130" s="34">
        <v>0</v>
      </c>
      <c r="J130" s="34">
        <v>12.8</v>
      </c>
      <c r="K130" t="str">
        <f t="shared" si="1"/>
        <v>2754</v>
      </c>
    </row>
    <row r="131" spans="1:11" ht="14.25" x14ac:dyDescent="0.2">
      <c r="A131" s="35">
        <v>2763</v>
      </c>
      <c r="B131" s="35" t="s">
        <v>533</v>
      </c>
      <c r="C131" s="34">
        <v>10.06</v>
      </c>
      <c r="D131" s="34">
        <v>0.1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10.16</v>
      </c>
      <c r="K131" t="str">
        <f t="shared" ref="K131:K194" si="2">TEXT(A131,"0000")</f>
        <v>2763</v>
      </c>
    </row>
    <row r="132" spans="1:11" ht="14.25" x14ac:dyDescent="0.2">
      <c r="A132" s="35">
        <v>2766</v>
      </c>
      <c r="B132" s="35" t="s">
        <v>534</v>
      </c>
      <c r="C132" s="34">
        <v>2.66</v>
      </c>
      <c r="D132" s="34">
        <v>0</v>
      </c>
      <c r="E132" s="34">
        <v>0</v>
      </c>
      <c r="F132" s="34">
        <v>0</v>
      </c>
      <c r="G132" s="34">
        <v>4.09</v>
      </c>
      <c r="H132" s="34">
        <v>0</v>
      </c>
      <c r="I132" s="34">
        <v>0</v>
      </c>
      <c r="J132" s="34">
        <v>6.75</v>
      </c>
      <c r="K132" t="str">
        <f t="shared" si="2"/>
        <v>2766</v>
      </c>
    </row>
    <row r="133" spans="1:11" ht="14.25" x14ac:dyDescent="0.2">
      <c r="A133" s="35">
        <v>2772</v>
      </c>
      <c r="B133" s="35" t="s">
        <v>535</v>
      </c>
      <c r="C133" s="34">
        <v>0.95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0.95</v>
      </c>
      <c r="K133" t="str">
        <f t="shared" si="2"/>
        <v>2772</v>
      </c>
    </row>
    <row r="134" spans="1:11" ht="14.25" x14ac:dyDescent="0.2">
      <c r="A134" s="35">
        <v>2781</v>
      </c>
      <c r="B134" s="35" t="s">
        <v>536</v>
      </c>
      <c r="C134" s="34">
        <v>12.84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12.84</v>
      </c>
      <c r="K134" t="str">
        <f t="shared" si="2"/>
        <v>2781</v>
      </c>
    </row>
    <row r="135" spans="1:11" ht="14.25" x14ac:dyDescent="0.2">
      <c r="A135" s="35">
        <v>2826</v>
      </c>
      <c r="B135" s="35" t="s">
        <v>537</v>
      </c>
      <c r="C135" s="34">
        <v>14.48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14.48</v>
      </c>
      <c r="K135" t="str">
        <f t="shared" si="2"/>
        <v>2826</v>
      </c>
    </row>
    <row r="136" spans="1:11" ht="14.25" x14ac:dyDescent="0.2">
      <c r="A136" s="35">
        <v>2846</v>
      </c>
      <c r="B136" s="35" t="s">
        <v>538</v>
      </c>
      <c r="C136" s="34">
        <v>1.26</v>
      </c>
      <c r="D136" s="34">
        <v>0</v>
      </c>
      <c r="E136" s="34">
        <v>0</v>
      </c>
      <c r="F136" s="34">
        <v>0</v>
      </c>
      <c r="G136" s="34">
        <v>1.67</v>
      </c>
      <c r="H136" s="34">
        <v>0</v>
      </c>
      <c r="I136" s="34">
        <v>0</v>
      </c>
      <c r="J136" s="34">
        <v>2.93</v>
      </c>
      <c r="K136" t="str">
        <f t="shared" si="2"/>
        <v>2846</v>
      </c>
    </row>
    <row r="137" spans="1:11" ht="14.25" x14ac:dyDescent="0.2">
      <c r="A137" s="35">
        <v>2862</v>
      </c>
      <c r="B137" s="35" t="s">
        <v>539</v>
      </c>
      <c r="C137" s="34">
        <v>2.2799999999999998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2.2799999999999998</v>
      </c>
      <c r="K137" t="str">
        <f t="shared" si="2"/>
        <v>2862</v>
      </c>
    </row>
    <row r="138" spans="1:11" ht="14.25" x14ac:dyDescent="0.2">
      <c r="A138" s="35">
        <v>2977</v>
      </c>
      <c r="B138" s="35" t="s">
        <v>742</v>
      </c>
      <c r="C138" s="34">
        <v>6.73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6.73</v>
      </c>
      <c r="K138" t="str">
        <f t="shared" si="2"/>
        <v>2977</v>
      </c>
    </row>
    <row r="139" spans="1:11" ht="14.25" x14ac:dyDescent="0.2">
      <c r="A139" s="35">
        <v>2988</v>
      </c>
      <c r="B139" s="35" t="s">
        <v>540</v>
      </c>
      <c r="C139" s="34">
        <v>4.45</v>
      </c>
      <c r="D139" s="34">
        <v>0</v>
      </c>
      <c r="E139" s="34">
        <v>0</v>
      </c>
      <c r="F139" s="34">
        <v>0.12</v>
      </c>
      <c r="G139" s="34">
        <v>0</v>
      </c>
      <c r="H139" s="34">
        <v>0</v>
      </c>
      <c r="I139" s="34">
        <v>0</v>
      </c>
      <c r="J139" s="34">
        <v>4.57</v>
      </c>
      <c r="K139" t="str">
        <f t="shared" si="2"/>
        <v>2988</v>
      </c>
    </row>
    <row r="140" spans="1:11" ht="14.25" x14ac:dyDescent="0.2">
      <c r="A140" s="35">
        <v>3029</v>
      </c>
      <c r="B140" s="35" t="s">
        <v>541</v>
      </c>
      <c r="C140" s="34">
        <v>18.75</v>
      </c>
      <c r="D140" s="34">
        <v>0.04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18.79</v>
      </c>
      <c r="K140" t="str">
        <f t="shared" si="2"/>
        <v>3029</v>
      </c>
    </row>
    <row r="141" spans="1:11" ht="14.25" x14ac:dyDescent="0.2">
      <c r="A141" s="35">
        <v>3033</v>
      </c>
      <c r="B141" s="35" t="s">
        <v>542</v>
      </c>
      <c r="C141" s="34">
        <v>1.7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1.7</v>
      </c>
      <c r="K141" t="str">
        <f t="shared" si="2"/>
        <v>3033</v>
      </c>
    </row>
    <row r="142" spans="1:11" ht="14.25" x14ac:dyDescent="0.2">
      <c r="A142" s="35">
        <v>3042</v>
      </c>
      <c r="B142" s="35" t="s">
        <v>543</v>
      </c>
      <c r="C142" s="34">
        <v>4.6399999999999997</v>
      </c>
      <c r="D142" s="34">
        <v>0</v>
      </c>
      <c r="E142" s="34">
        <v>0</v>
      </c>
      <c r="F142" s="34">
        <v>0</v>
      </c>
      <c r="G142" s="34">
        <v>0.73</v>
      </c>
      <c r="H142" s="34">
        <v>0</v>
      </c>
      <c r="I142" s="34">
        <v>0</v>
      </c>
      <c r="J142" s="34">
        <v>5.37</v>
      </c>
      <c r="K142" t="str">
        <f t="shared" si="2"/>
        <v>3042</v>
      </c>
    </row>
    <row r="143" spans="1:11" ht="14.25" x14ac:dyDescent="0.2">
      <c r="A143" s="35">
        <v>3060</v>
      </c>
      <c r="B143" s="35" t="s">
        <v>544</v>
      </c>
      <c r="C143" s="34">
        <v>13.42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13.42</v>
      </c>
      <c r="K143" t="str">
        <f t="shared" si="2"/>
        <v>3060</v>
      </c>
    </row>
    <row r="144" spans="1:11" ht="14.25" x14ac:dyDescent="0.2">
      <c r="A144" s="35">
        <v>3105</v>
      </c>
      <c r="B144" s="35" t="s">
        <v>545</v>
      </c>
      <c r="C144" s="34">
        <v>7.51</v>
      </c>
      <c r="D144" s="34">
        <v>0.02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7.53</v>
      </c>
      <c r="K144" t="str">
        <f t="shared" si="2"/>
        <v>3105</v>
      </c>
    </row>
    <row r="145" spans="1:11" ht="14.25" x14ac:dyDescent="0.2">
      <c r="A145" s="35">
        <v>3114</v>
      </c>
      <c r="B145" s="35" t="s">
        <v>546</v>
      </c>
      <c r="C145" s="34">
        <v>34.35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34.35</v>
      </c>
      <c r="K145" t="str">
        <f t="shared" si="2"/>
        <v>3114</v>
      </c>
    </row>
    <row r="146" spans="1:11" ht="14.25" x14ac:dyDescent="0.2">
      <c r="A146" s="35">
        <v>3119</v>
      </c>
      <c r="B146" s="35" t="s">
        <v>547</v>
      </c>
      <c r="C146" s="34">
        <v>5.25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5.25</v>
      </c>
      <c r="K146" t="str">
        <f t="shared" si="2"/>
        <v>3119</v>
      </c>
    </row>
    <row r="147" spans="1:11" ht="14.25" x14ac:dyDescent="0.2">
      <c r="A147" s="35">
        <v>3141</v>
      </c>
      <c r="B147" s="35" t="s">
        <v>548</v>
      </c>
      <c r="C147" s="34">
        <v>21.72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21.72</v>
      </c>
      <c r="K147" t="str">
        <f t="shared" si="2"/>
        <v>3141</v>
      </c>
    </row>
    <row r="148" spans="1:11" ht="14.25" x14ac:dyDescent="0.2">
      <c r="A148" s="35">
        <v>3150</v>
      </c>
      <c r="B148" s="35" t="s">
        <v>549</v>
      </c>
      <c r="C148" s="34">
        <v>4.41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4.41</v>
      </c>
      <c r="K148" t="str">
        <f t="shared" si="2"/>
        <v>3150</v>
      </c>
    </row>
    <row r="149" spans="1:11" ht="14.25" x14ac:dyDescent="0.2">
      <c r="A149" s="35">
        <v>3154</v>
      </c>
      <c r="B149" s="35" t="s">
        <v>550</v>
      </c>
      <c r="C149" s="34">
        <v>9.01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9.01</v>
      </c>
      <c r="K149" t="str">
        <f t="shared" si="2"/>
        <v>3154</v>
      </c>
    </row>
    <row r="150" spans="1:11" ht="14.25" x14ac:dyDescent="0.2">
      <c r="A150" s="35">
        <v>3168</v>
      </c>
      <c r="B150" s="35" t="s">
        <v>551</v>
      </c>
      <c r="C150" s="34">
        <v>3.6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3.6</v>
      </c>
      <c r="K150" t="str">
        <f t="shared" si="2"/>
        <v>3168</v>
      </c>
    </row>
    <row r="151" spans="1:11" ht="14.25" x14ac:dyDescent="0.2">
      <c r="A151" s="35">
        <v>3186</v>
      </c>
      <c r="B151" s="35" t="s">
        <v>552</v>
      </c>
      <c r="C151" s="34">
        <v>2.94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2.94</v>
      </c>
      <c r="K151" t="str">
        <f t="shared" si="2"/>
        <v>3186</v>
      </c>
    </row>
    <row r="152" spans="1:11" ht="14.25" x14ac:dyDescent="0.2">
      <c r="A152" s="35">
        <v>3195</v>
      </c>
      <c r="B152" s="35" t="s">
        <v>553</v>
      </c>
      <c r="C152" s="34">
        <v>9.18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9.18</v>
      </c>
      <c r="K152" t="str">
        <f t="shared" si="2"/>
        <v>3195</v>
      </c>
    </row>
    <row r="153" spans="1:11" ht="14.25" x14ac:dyDescent="0.2">
      <c r="A153" s="35">
        <v>3204</v>
      </c>
      <c r="B153" s="35" t="s">
        <v>554</v>
      </c>
      <c r="C153" s="34">
        <v>0.95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0.95</v>
      </c>
      <c r="K153" t="str">
        <f t="shared" si="2"/>
        <v>3204</v>
      </c>
    </row>
    <row r="154" spans="1:11" ht="14.25" x14ac:dyDescent="0.2">
      <c r="A154" s="35">
        <v>3231</v>
      </c>
      <c r="B154" s="35" t="s">
        <v>555</v>
      </c>
      <c r="C154" s="34">
        <v>51.56</v>
      </c>
      <c r="D154" s="34">
        <v>0</v>
      </c>
      <c r="E154" s="34">
        <v>0</v>
      </c>
      <c r="F154" s="34">
        <v>0.06</v>
      </c>
      <c r="G154" s="34">
        <v>0</v>
      </c>
      <c r="H154" s="34">
        <v>0</v>
      </c>
      <c r="I154" s="34">
        <v>0</v>
      </c>
      <c r="J154" s="34">
        <v>51.62</v>
      </c>
      <c r="K154" t="str">
        <f t="shared" si="2"/>
        <v>3231</v>
      </c>
    </row>
    <row r="155" spans="1:11" ht="14.25" x14ac:dyDescent="0.2">
      <c r="A155" s="35">
        <v>3312</v>
      </c>
      <c r="B155" s="35" t="s">
        <v>556</v>
      </c>
      <c r="C155" s="34">
        <v>5.39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5.39</v>
      </c>
      <c r="K155" t="str">
        <f t="shared" si="2"/>
        <v>3312</v>
      </c>
    </row>
    <row r="156" spans="1:11" ht="14.25" x14ac:dyDescent="0.2">
      <c r="A156" s="35">
        <v>3330</v>
      </c>
      <c r="B156" s="35" t="s">
        <v>557</v>
      </c>
      <c r="C156" s="34">
        <v>3.86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3.86</v>
      </c>
      <c r="K156" t="str">
        <f t="shared" si="2"/>
        <v>3330</v>
      </c>
    </row>
    <row r="157" spans="1:11" ht="14.25" x14ac:dyDescent="0.2">
      <c r="A157" s="35">
        <v>3348</v>
      </c>
      <c r="B157" s="35" t="s">
        <v>558</v>
      </c>
      <c r="C157" s="34">
        <v>2.09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2.09</v>
      </c>
      <c r="K157" t="str">
        <f t="shared" si="2"/>
        <v>3348</v>
      </c>
    </row>
    <row r="158" spans="1:11" ht="14.25" x14ac:dyDescent="0.2">
      <c r="A158" s="35">
        <v>3375</v>
      </c>
      <c r="B158" s="35" t="s">
        <v>559</v>
      </c>
      <c r="C158" s="34">
        <v>12.69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12.69</v>
      </c>
      <c r="K158" t="str">
        <f t="shared" si="2"/>
        <v>3375</v>
      </c>
    </row>
    <row r="159" spans="1:11" ht="14.25" x14ac:dyDescent="0.2">
      <c r="A159" s="35">
        <v>3420</v>
      </c>
      <c r="B159" s="35" t="s">
        <v>560</v>
      </c>
      <c r="C159" s="34">
        <v>2.5099999999999998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2.5099999999999998</v>
      </c>
      <c r="K159" t="str">
        <f t="shared" si="2"/>
        <v>3420</v>
      </c>
    </row>
    <row r="160" spans="1:11" ht="14.25" x14ac:dyDescent="0.2">
      <c r="A160" s="35">
        <v>3465</v>
      </c>
      <c r="B160" s="35" t="s">
        <v>561</v>
      </c>
      <c r="C160" s="34">
        <v>0.42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0.42</v>
      </c>
      <c r="K160" t="str">
        <f t="shared" si="2"/>
        <v>3465</v>
      </c>
    </row>
    <row r="161" spans="1:11" ht="14.25" x14ac:dyDescent="0.2">
      <c r="A161" s="35">
        <v>3537</v>
      </c>
      <c r="B161" s="35" t="s">
        <v>562</v>
      </c>
      <c r="C161" s="34">
        <v>1.99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1.99</v>
      </c>
      <c r="K161" t="str">
        <f t="shared" si="2"/>
        <v>3537</v>
      </c>
    </row>
    <row r="162" spans="1:11" ht="14.25" x14ac:dyDescent="0.2">
      <c r="A162" s="35">
        <v>3555</v>
      </c>
      <c r="B162" s="35" t="s">
        <v>563</v>
      </c>
      <c r="C162" s="34">
        <v>3.97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3.97</v>
      </c>
      <c r="K162" t="str">
        <f t="shared" si="2"/>
        <v>3555</v>
      </c>
    </row>
    <row r="163" spans="1:11" ht="14.25" x14ac:dyDescent="0.2">
      <c r="A163" s="35">
        <v>3600</v>
      </c>
      <c r="B163" s="35" t="s">
        <v>564</v>
      </c>
      <c r="C163" s="34">
        <v>27.42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27.42</v>
      </c>
      <c r="K163" t="str">
        <f t="shared" si="2"/>
        <v>3600</v>
      </c>
    </row>
    <row r="164" spans="1:11" ht="14.25" x14ac:dyDescent="0.2">
      <c r="A164" s="35">
        <v>3609</v>
      </c>
      <c r="B164" s="35" t="s">
        <v>565</v>
      </c>
      <c r="C164" s="34">
        <v>2.46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2.46</v>
      </c>
      <c r="K164" t="str">
        <f t="shared" si="2"/>
        <v>3609</v>
      </c>
    </row>
    <row r="165" spans="1:11" ht="14.25" x14ac:dyDescent="0.2">
      <c r="A165" s="35">
        <v>3645</v>
      </c>
      <c r="B165" s="35" t="s">
        <v>566</v>
      </c>
      <c r="C165" s="34">
        <v>20.29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20.29</v>
      </c>
      <c r="K165" t="str">
        <f t="shared" si="2"/>
        <v>3645</v>
      </c>
    </row>
    <row r="166" spans="1:11" ht="14.25" x14ac:dyDescent="0.2">
      <c r="A166" s="35">
        <v>3691</v>
      </c>
      <c r="B166" s="35" t="s">
        <v>567</v>
      </c>
      <c r="C166" s="34">
        <v>5.19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5.19</v>
      </c>
      <c r="K166" t="str">
        <f t="shared" si="2"/>
        <v>3691</v>
      </c>
    </row>
    <row r="167" spans="1:11" ht="14.25" x14ac:dyDescent="0.2">
      <c r="A167" s="35">
        <v>3715</v>
      </c>
      <c r="B167" s="35" t="s">
        <v>568</v>
      </c>
      <c r="C167" s="34">
        <v>37.950000000000003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37.950000000000003</v>
      </c>
      <c r="K167" t="str">
        <f t="shared" si="2"/>
        <v>3715</v>
      </c>
    </row>
    <row r="168" spans="1:11" ht="14.25" x14ac:dyDescent="0.2">
      <c r="A168" s="35">
        <v>3744</v>
      </c>
      <c r="B168" s="35" t="s">
        <v>569</v>
      </c>
      <c r="C168" s="34">
        <v>3.65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3.65</v>
      </c>
      <c r="K168" t="str">
        <f t="shared" si="2"/>
        <v>3744</v>
      </c>
    </row>
    <row r="169" spans="1:11" ht="14.25" x14ac:dyDescent="0.2">
      <c r="A169" s="35">
        <v>3798</v>
      </c>
      <c r="B169" s="35" t="s">
        <v>570</v>
      </c>
      <c r="C169" s="34">
        <v>2.61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2.61</v>
      </c>
      <c r="K169" t="str">
        <f t="shared" si="2"/>
        <v>3798</v>
      </c>
    </row>
    <row r="170" spans="1:11" ht="14.25" x14ac:dyDescent="0.2">
      <c r="A170" s="35">
        <v>3816</v>
      </c>
      <c r="B170" s="35" t="s">
        <v>571</v>
      </c>
      <c r="C170" s="34">
        <v>3.63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3.63</v>
      </c>
      <c r="K170" t="str">
        <f t="shared" si="2"/>
        <v>3816</v>
      </c>
    </row>
    <row r="171" spans="1:11" ht="14.25" x14ac:dyDescent="0.2">
      <c r="A171" s="35">
        <v>3841</v>
      </c>
      <c r="B171" s="35" t="s">
        <v>572</v>
      </c>
      <c r="C171" s="34">
        <v>5.03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5.03</v>
      </c>
      <c r="K171" t="str">
        <f t="shared" si="2"/>
        <v>3841</v>
      </c>
    </row>
    <row r="172" spans="1:11" ht="14.25" x14ac:dyDescent="0.2">
      <c r="A172" s="35">
        <v>3897</v>
      </c>
      <c r="B172" s="35" t="s">
        <v>573</v>
      </c>
      <c r="C172" s="34">
        <v>0.03</v>
      </c>
      <c r="D172" s="34">
        <v>0</v>
      </c>
      <c r="E172" s="34">
        <v>0</v>
      </c>
      <c r="F172" s="34">
        <v>0</v>
      </c>
      <c r="G172" s="34">
        <v>1.65</v>
      </c>
      <c r="H172" s="34">
        <v>0</v>
      </c>
      <c r="I172" s="34">
        <v>0</v>
      </c>
      <c r="J172" s="34">
        <v>1.68</v>
      </c>
      <c r="K172" t="str">
        <f t="shared" si="2"/>
        <v>3897</v>
      </c>
    </row>
    <row r="173" spans="1:11" ht="14.25" x14ac:dyDescent="0.2">
      <c r="A173" s="35">
        <v>3906</v>
      </c>
      <c r="B173" s="35" t="s">
        <v>574</v>
      </c>
      <c r="C173" s="34">
        <v>6.99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6.99</v>
      </c>
      <c r="K173" t="str">
        <f t="shared" si="2"/>
        <v>3906</v>
      </c>
    </row>
    <row r="174" spans="1:11" ht="14.25" x14ac:dyDescent="0.2">
      <c r="A174" s="35">
        <v>3942</v>
      </c>
      <c r="B174" s="35" t="s">
        <v>575</v>
      </c>
      <c r="C174" s="34">
        <v>5.36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5.36</v>
      </c>
      <c r="K174" t="str">
        <f t="shared" si="2"/>
        <v>3942</v>
      </c>
    </row>
    <row r="175" spans="1:11" ht="14.25" x14ac:dyDescent="0.2">
      <c r="A175" s="35">
        <v>3978</v>
      </c>
      <c r="B175" s="35" t="s">
        <v>576</v>
      </c>
      <c r="C175" s="34">
        <v>2.48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2.48</v>
      </c>
      <c r="K175" t="str">
        <f t="shared" si="2"/>
        <v>3978</v>
      </c>
    </row>
    <row r="176" spans="1:11" ht="14.25" x14ac:dyDescent="0.2">
      <c r="A176" s="35">
        <v>4023</v>
      </c>
      <c r="B176" s="35" t="s">
        <v>577</v>
      </c>
      <c r="C176" s="34">
        <v>3.25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3.25</v>
      </c>
      <c r="K176" t="str">
        <f t="shared" si="2"/>
        <v>4023</v>
      </c>
    </row>
    <row r="177" spans="1:11" ht="14.25" x14ac:dyDescent="0.2">
      <c r="A177" s="35">
        <v>4033</v>
      </c>
      <c r="B177" s="35" t="s">
        <v>578</v>
      </c>
      <c r="C177" s="34">
        <v>1.53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1.53</v>
      </c>
      <c r="K177" t="str">
        <f t="shared" si="2"/>
        <v>4033</v>
      </c>
    </row>
    <row r="178" spans="1:11" ht="14.25" x14ac:dyDescent="0.2">
      <c r="A178" s="35">
        <v>4041</v>
      </c>
      <c r="B178" s="35" t="s">
        <v>579</v>
      </c>
      <c r="C178" s="34">
        <v>20.73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20.73</v>
      </c>
      <c r="K178" t="str">
        <f t="shared" si="2"/>
        <v>4041</v>
      </c>
    </row>
    <row r="179" spans="1:11" ht="14.25" x14ac:dyDescent="0.2">
      <c r="A179" s="35">
        <v>4043</v>
      </c>
      <c r="B179" s="35" t="s">
        <v>580</v>
      </c>
      <c r="C179" s="34">
        <v>6.5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6.5</v>
      </c>
      <c r="K179" t="str">
        <f t="shared" si="2"/>
        <v>4043</v>
      </c>
    </row>
    <row r="180" spans="1:11" ht="14.25" x14ac:dyDescent="0.2">
      <c r="A180" s="35">
        <v>4068</v>
      </c>
      <c r="B180" s="35" t="s">
        <v>581</v>
      </c>
      <c r="C180" s="34">
        <v>2.4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2.4</v>
      </c>
      <c r="K180" t="str">
        <f t="shared" si="2"/>
        <v>4068</v>
      </c>
    </row>
    <row r="181" spans="1:11" ht="14.25" x14ac:dyDescent="0.2">
      <c r="A181" s="35">
        <v>4086</v>
      </c>
      <c r="B181" s="35" t="s">
        <v>582</v>
      </c>
      <c r="C181" s="34">
        <v>24.33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24.33</v>
      </c>
      <c r="K181" t="str">
        <f t="shared" si="2"/>
        <v>4086</v>
      </c>
    </row>
    <row r="182" spans="1:11" ht="14.25" x14ac:dyDescent="0.2">
      <c r="A182" s="35">
        <v>4104</v>
      </c>
      <c r="B182" s="35" t="s">
        <v>583</v>
      </c>
      <c r="C182" s="34">
        <v>41.41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41.41</v>
      </c>
      <c r="K182" t="str">
        <f t="shared" si="2"/>
        <v>4104</v>
      </c>
    </row>
    <row r="183" spans="1:11" ht="14.25" x14ac:dyDescent="0.2">
      <c r="A183" s="35">
        <v>4122</v>
      </c>
      <c r="B183" s="35" t="s">
        <v>584</v>
      </c>
      <c r="C183" s="34">
        <v>3.99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3.99</v>
      </c>
      <c r="K183" t="str">
        <f t="shared" si="2"/>
        <v>4122</v>
      </c>
    </row>
    <row r="184" spans="1:11" ht="14.25" x14ac:dyDescent="0.2">
      <c r="A184" s="35">
        <v>4131</v>
      </c>
      <c r="B184" s="35" t="s">
        <v>585</v>
      </c>
      <c r="C184" s="34">
        <v>5.75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5.75</v>
      </c>
      <c r="K184" t="str">
        <f t="shared" si="2"/>
        <v>4131</v>
      </c>
    </row>
    <row r="185" spans="1:11" ht="14.25" x14ac:dyDescent="0.2">
      <c r="A185" s="35">
        <v>4149</v>
      </c>
      <c r="B185" s="35" t="s">
        <v>586</v>
      </c>
      <c r="C185" s="34">
        <v>8.4499999999999993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8.4499999999999993</v>
      </c>
      <c r="K185" t="str">
        <f t="shared" si="2"/>
        <v>4149</v>
      </c>
    </row>
    <row r="186" spans="1:11" ht="14.25" x14ac:dyDescent="0.2">
      <c r="A186" s="35">
        <v>4203</v>
      </c>
      <c r="B186" s="35" t="s">
        <v>587</v>
      </c>
      <c r="C186" s="34">
        <v>6.86</v>
      </c>
      <c r="D186" s="34">
        <v>0</v>
      </c>
      <c r="E186" s="34">
        <v>0</v>
      </c>
      <c r="F186" s="34">
        <v>0.22</v>
      </c>
      <c r="G186" s="34">
        <v>0</v>
      </c>
      <c r="H186" s="34">
        <v>0</v>
      </c>
      <c r="I186" s="34">
        <v>0</v>
      </c>
      <c r="J186" s="34">
        <v>7.08</v>
      </c>
      <c r="K186" t="str">
        <f t="shared" si="2"/>
        <v>4203</v>
      </c>
    </row>
    <row r="187" spans="1:11" ht="14.25" x14ac:dyDescent="0.2">
      <c r="A187" s="35">
        <v>4212</v>
      </c>
      <c r="B187" s="35" t="s">
        <v>588</v>
      </c>
      <c r="C187" s="34">
        <v>1.02</v>
      </c>
      <c r="D187" s="34">
        <v>0</v>
      </c>
      <c r="E187" s="34">
        <v>0</v>
      </c>
      <c r="F187" s="34">
        <v>0</v>
      </c>
      <c r="G187" s="34">
        <v>1.05</v>
      </c>
      <c r="H187" s="34">
        <v>0</v>
      </c>
      <c r="I187" s="34">
        <v>0</v>
      </c>
      <c r="J187" s="34">
        <v>2.0699999999999998</v>
      </c>
      <c r="K187" t="str">
        <f t="shared" si="2"/>
        <v>4212</v>
      </c>
    </row>
    <row r="188" spans="1:11" ht="14.25" x14ac:dyDescent="0.2">
      <c r="A188" s="35">
        <v>4269</v>
      </c>
      <c r="B188" s="35" t="s">
        <v>589</v>
      </c>
      <c r="C188" s="34">
        <v>4.2300000000000004</v>
      </c>
      <c r="D188" s="34">
        <v>0</v>
      </c>
      <c r="E188" s="34">
        <v>0</v>
      </c>
      <c r="F188" s="34">
        <v>0</v>
      </c>
      <c r="G188" s="34">
        <v>0.55000000000000004</v>
      </c>
      <c r="H188" s="34">
        <v>0</v>
      </c>
      <c r="I188" s="34">
        <v>0</v>
      </c>
      <c r="J188" s="34">
        <v>4.78</v>
      </c>
      <c r="K188" t="str">
        <f t="shared" si="2"/>
        <v>4269</v>
      </c>
    </row>
    <row r="189" spans="1:11" ht="14.25" x14ac:dyDescent="0.2">
      <c r="A189" s="35">
        <v>4271</v>
      </c>
      <c r="B189" s="35" t="s">
        <v>590</v>
      </c>
      <c r="C189" s="34">
        <v>13.4</v>
      </c>
      <c r="D189" s="34">
        <v>0</v>
      </c>
      <c r="E189" s="34">
        <v>0</v>
      </c>
      <c r="F189" s="34">
        <v>0</v>
      </c>
      <c r="G189" s="34">
        <v>1.57</v>
      </c>
      <c r="H189" s="34">
        <v>0</v>
      </c>
      <c r="I189" s="34">
        <v>0</v>
      </c>
      <c r="J189" s="34">
        <v>14.97</v>
      </c>
      <c r="K189" t="str">
        <f t="shared" si="2"/>
        <v>4271</v>
      </c>
    </row>
    <row r="190" spans="1:11" ht="14.25" x14ac:dyDescent="0.2">
      <c r="A190" s="35">
        <v>4356</v>
      </c>
      <c r="B190" s="35" t="s">
        <v>591</v>
      </c>
      <c r="C190" s="34">
        <v>5.66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5.66</v>
      </c>
      <c r="K190" t="str">
        <f t="shared" si="2"/>
        <v>4356</v>
      </c>
    </row>
    <row r="191" spans="1:11" ht="14.25" x14ac:dyDescent="0.2">
      <c r="A191" s="35">
        <v>4419</v>
      </c>
      <c r="B191" s="35" t="s">
        <v>592</v>
      </c>
      <c r="C191" s="34">
        <v>5.73</v>
      </c>
      <c r="D191" s="34">
        <v>0.03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5.76</v>
      </c>
      <c r="K191" t="str">
        <f t="shared" si="2"/>
        <v>4419</v>
      </c>
    </row>
    <row r="192" spans="1:11" ht="14.25" x14ac:dyDescent="0.2">
      <c r="A192" s="35">
        <v>4437</v>
      </c>
      <c r="B192" s="35" t="s">
        <v>593</v>
      </c>
      <c r="C192" s="34">
        <v>5.0999999999999996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5.0999999999999996</v>
      </c>
      <c r="K192" t="str">
        <f t="shared" si="2"/>
        <v>4437</v>
      </c>
    </row>
    <row r="193" spans="1:11" ht="14.25" x14ac:dyDescent="0.2">
      <c r="A193" s="35">
        <v>4446</v>
      </c>
      <c r="B193" s="35" t="s">
        <v>594</v>
      </c>
      <c r="C193" s="34">
        <v>12.62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12.62</v>
      </c>
      <c r="K193" t="str">
        <f t="shared" si="2"/>
        <v>4446</v>
      </c>
    </row>
    <row r="194" spans="1:11" ht="14.25" x14ac:dyDescent="0.2">
      <c r="A194" s="35">
        <v>4491</v>
      </c>
      <c r="B194" s="35" t="s">
        <v>595</v>
      </c>
      <c r="C194" s="34">
        <v>2.59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2.59</v>
      </c>
      <c r="K194" t="str">
        <f t="shared" si="2"/>
        <v>4491</v>
      </c>
    </row>
    <row r="195" spans="1:11" ht="14.25" x14ac:dyDescent="0.2">
      <c r="A195" s="35">
        <v>4505</v>
      </c>
      <c r="B195" s="35" t="s">
        <v>596</v>
      </c>
      <c r="C195" s="34">
        <v>0.53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0.53</v>
      </c>
      <c r="K195" t="str">
        <f t="shared" ref="K195:K258" si="3">TEXT(A195,"0000")</f>
        <v>4505</v>
      </c>
    </row>
    <row r="196" spans="1:11" ht="14.25" x14ac:dyDescent="0.2">
      <c r="A196" s="35">
        <v>4509</v>
      </c>
      <c r="B196" s="35" t="s">
        <v>597</v>
      </c>
      <c r="C196" s="34">
        <v>2.04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2.04</v>
      </c>
      <c r="K196" t="str">
        <f t="shared" si="3"/>
        <v>4509</v>
      </c>
    </row>
    <row r="197" spans="1:11" ht="14.25" x14ac:dyDescent="0.2">
      <c r="A197" s="35">
        <v>4518</v>
      </c>
      <c r="B197" s="35" t="s">
        <v>598</v>
      </c>
      <c r="C197" s="34">
        <v>1.84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1.84</v>
      </c>
      <c r="K197" t="str">
        <f t="shared" si="3"/>
        <v>4518</v>
      </c>
    </row>
    <row r="198" spans="1:11" ht="14.25" x14ac:dyDescent="0.2">
      <c r="A198" s="35">
        <v>4527</v>
      </c>
      <c r="B198" s="35" t="s">
        <v>599</v>
      </c>
      <c r="C198" s="34">
        <v>4.41</v>
      </c>
      <c r="D198" s="34">
        <v>0.01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4.42</v>
      </c>
      <c r="K198" t="str">
        <f t="shared" si="3"/>
        <v>4527</v>
      </c>
    </row>
    <row r="199" spans="1:11" ht="14.25" x14ac:dyDescent="0.2">
      <c r="A199" s="35">
        <v>4536</v>
      </c>
      <c r="B199" s="35" t="s">
        <v>600</v>
      </c>
      <c r="C199" s="34">
        <v>11.19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11.19</v>
      </c>
      <c r="K199" t="str">
        <f t="shared" si="3"/>
        <v>4536</v>
      </c>
    </row>
    <row r="200" spans="1:11" ht="14.25" x14ac:dyDescent="0.2">
      <c r="A200" s="35">
        <v>4554</v>
      </c>
      <c r="B200" s="35" t="s">
        <v>601</v>
      </c>
      <c r="C200" s="34">
        <v>4.53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4.53</v>
      </c>
      <c r="K200" t="str">
        <f t="shared" si="3"/>
        <v>4554</v>
      </c>
    </row>
    <row r="201" spans="1:11" ht="14.25" x14ac:dyDescent="0.2">
      <c r="A201" s="35">
        <v>4572</v>
      </c>
      <c r="B201" s="35" t="s">
        <v>602</v>
      </c>
      <c r="C201" s="34">
        <v>0.85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0.85</v>
      </c>
      <c r="K201" t="str">
        <f t="shared" si="3"/>
        <v>4572</v>
      </c>
    </row>
    <row r="202" spans="1:11" ht="14.25" x14ac:dyDescent="0.2">
      <c r="A202" s="35">
        <v>4581</v>
      </c>
      <c r="B202" s="35" t="s">
        <v>603</v>
      </c>
      <c r="C202" s="34">
        <v>22.34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22.34</v>
      </c>
      <c r="K202" t="str">
        <f t="shared" si="3"/>
        <v>4581</v>
      </c>
    </row>
    <row r="203" spans="1:11" ht="14.25" x14ac:dyDescent="0.2">
      <c r="A203" s="35">
        <v>4599</v>
      </c>
      <c r="B203" s="35" t="s">
        <v>604</v>
      </c>
      <c r="C203" s="34">
        <v>2.68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2.68</v>
      </c>
      <c r="K203" t="str">
        <f t="shared" si="3"/>
        <v>4599</v>
      </c>
    </row>
    <row r="204" spans="1:11" ht="14.25" x14ac:dyDescent="0.2">
      <c r="A204" s="35">
        <v>4617</v>
      </c>
      <c r="B204" s="35" t="s">
        <v>605</v>
      </c>
      <c r="C204" s="34">
        <v>13.18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13.18</v>
      </c>
      <c r="K204" t="str">
        <f t="shared" si="3"/>
        <v>4617</v>
      </c>
    </row>
    <row r="205" spans="1:11" ht="14.25" x14ac:dyDescent="0.2">
      <c r="A205" s="35">
        <v>4644</v>
      </c>
      <c r="B205" s="35" t="s">
        <v>606</v>
      </c>
      <c r="C205" s="34">
        <v>5.37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5.37</v>
      </c>
      <c r="K205" t="str">
        <f t="shared" si="3"/>
        <v>4644</v>
      </c>
    </row>
    <row r="206" spans="1:11" ht="14.25" x14ac:dyDescent="0.2">
      <c r="A206" s="35">
        <v>4662</v>
      </c>
      <c r="B206" s="35" t="s">
        <v>607</v>
      </c>
      <c r="C206" s="34">
        <v>10.01</v>
      </c>
      <c r="D206" s="34">
        <v>0</v>
      </c>
      <c r="E206" s="34">
        <v>0</v>
      </c>
      <c r="F206" s="34">
        <v>0</v>
      </c>
      <c r="G206" s="34">
        <v>0.12</v>
      </c>
      <c r="H206" s="34">
        <v>0</v>
      </c>
      <c r="I206" s="34">
        <v>0</v>
      </c>
      <c r="J206" s="34">
        <v>10.130000000000001</v>
      </c>
      <c r="K206" t="str">
        <f t="shared" si="3"/>
        <v>4662</v>
      </c>
    </row>
    <row r="207" spans="1:11" ht="14.25" x14ac:dyDescent="0.2">
      <c r="A207" s="35">
        <v>4689</v>
      </c>
      <c r="B207" s="35" t="s">
        <v>608</v>
      </c>
      <c r="C207" s="34">
        <v>3.61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3.61</v>
      </c>
      <c r="K207" t="str">
        <f t="shared" si="3"/>
        <v>4689</v>
      </c>
    </row>
    <row r="208" spans="1:11" ht="14.25" x14ac:dyDescent="0.2">
      <c r="A208" s="35">
        <v>4725</v>
      </c>
      <c r="B208" s="35" t="s">
        <v>609</v>
      </c>
      <c r="C208" s="34">
        <v>35.15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35.15</v>
      </c>
      <c r="K208" t="str">
        <f t="shared" si="3"/>
        <v>4725</v>
      </c>
    </row>
    <row r="209" spans="1:11" ht="14.25" x14ac:dyDescent="0.2">
      <c r="A209" s="35">
        <v>4772</v>
      </c>
      <c r="B209" s="35" t="s">
        <v>610</v>
      </c>
      <c r="C209" s="34">
        <v>2.13</v>
      </c>
      <c r="D209" s="34">
        <v>0</v>
      </c>
      <c r="E209" s="34">
        <v>0</v>
      </c>
      <c r="F209" s="34">
        <v>0</v>
      </c>
      <c r="G209" s="34">
        <v>0.68</v>
      </c>
      <c r="H209" s="34">
        <v>0</v>
      </c>
      <c r="I209" s="34">
        <v>0</v>
      </c>
      <c r="J209" s="34">
        <v>2.81</v>
      </c>
      <c r="K209" t="str">
        <f t="shared" si="3"/>
        <v>4772</v>
      </c>
    </row>
    <row r="210" spans="1:11" ht="14.25" x14ac:dyDescent="0.2">
      <c r="A210" s="35">
        <v>4773</v>
      </c>
      <c r="B210" s="35" t="s">
        <v>611</v>
      </c>
      <c r="C210" s="34">
        <v>4.8099999999999996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4.8099999999999996</v>
      </c>
      <c r="K210" t="str">
        <f t="shared" si="3"/>
        <v>4773</v>
      </c>
    </row>
    <row r="211" spans="1:11" ht="14.25" x14ac:dyDescent="0.2">
      <c r="A211" s="35">
        <v>4774</v>
      </c>
      <c r="B211" s="35" t="s">
        <v>612</v>
      </c>
      <c r="C211" s="34">
        <v>3.82</v>
      </c>
      <c r="D211" s="34">
        <v>0.01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3.83</v>
      </c>
      <c r="K211" t="str">
        <f t="shared" si="3"/>
        <v>4774</v>
      </c>
    </row>
    <row r="212" spans="1:11" ht="14.25" x14ac:dyDescent="0.2">
      <c r="A212" s="35">
        <v>4776</v>
      </c>
      <c r="B212" s="35" t="s">
        <v>613</v>
      </c>
      <c r="C212" s="34">
        <v>3.06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3.06</v>
      </c>
      <c r="K212" t="str">
        <f t="shared" si="3"/>
        <v>4776</v>
      </c>
    </row>
    <row r="213" spans="1:11" ht="14.25" x14ac:dyDescent="0.2">
      <c r="A213" s="35">
        <v>4777</v>
      </c>
      <c r="B213" s="35" t="s">
        <v>614</v>
      </c>
      <c r="C213" s="34">
        <v>5.32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5.32</v>
      </c>
      <c r="K213" t="str">
        <f t="shared" si="3"/>
        <v>4777</v>
      </c>
    </row>
    <row r="214" spans="1:11" ht="14.25" x14ac:dyDescent="0.2">
      <c r="A214" s="35">
        <v>4778</v>
      </c>
      <c r="B214" s="35" t="s">
        <v>615</v>
      </c>
      <c r="C214" s="34">
        <v>2.0299999999999998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2.0299999999999998</v>
      </c>
      <c r="K214" t="str">
        <f t="shared" si="3"/>
        <v>4778</v>
      </c>
    </row>
    <row r="215" spans="1:11" ht="14.25" x14ac:dyDescent="0.2">
      <c r="A215" s="35">
        <v>4779</v>
      </c>
      <c r="B215" s="35" t="s">
        <v>616</v>
      </c>
      <c r="C215" s="34">
        <v>9.23</v>
      </c>
      <c r="D215" s="34">
        <v>0</v>
      </c>
      <c r="E215" s="34">
        <v>0</v>
      </c>
      <c r="F215" s="34">
        <v>0.24</v>
      </c>
      <c r="G215" s="34">
        <v>0</v>
      </c>
      <c r="H215" s="34">
        <v>0</v>
      </c>
      <c r="I215" s="34">
        <v>0</v>
      </c>
      <c r="J215" s="34">
        <v>9.4700000000000006</v>
      </c>
      <c r="K215" t="str">
        <f t="shared" si="3"/>
        <v>4779</v>
      </c>
    </row>
    <row r="216" spans="1:11" ht="14.25" x14ac:dyDescent="0.2">
      <c r="A216" s="35">
        <v>4784</v>
      </c>
      <c r="B216" s="35" t="s">
        <v>617</v>
      </c>
      <c r="C216" s="34">
        <v>53.94</v>
      </c>
      <c r="D216" s="34">
        <v>0</v>
      </c>
      <c r="E216" s="34">
        <v>0</v>
      </c>
      <c r="F216" s="34">
        <v>1.2</v>
      </c>
      <c r="G216" s="34">
        <v>0</v>
      </c>
      <c r="H216" s="34">
        <v>0</v>
      </c>
      <c r="I216" s="34">
        <v>0</v>
      </c>
      <c r="J216" s="34">
        <v>55.14</v>
      </c>
      <c r="K216" t="str">
        <f t="shared" si="3"/>
        <v>4784</v>
      </c>
    </row>
    <row r="217" spans="1:11" ht="14.25" x14ac:dyDescent="0.2">
      <c r="A217" s="35">
        <v>4785</v>
      </c>
      <c r="B217" s="35" t="s">
        <v>618</v>
      </c>
      <c r="C217" s="34">
        <v>0.74</v>
      </c>
      <c r="D217" s="34">
        <v>0</v>
      </c>
      <c r="E217" s="34">
        <v>0</v>
      </c>
      <c r="F217" s="34">
        <v>0</v>
      </c>
      <c r="G217" s="34">
        <v>1.45</v>
      </c>
      <c r="H217" s="34">
        <v>0</v>
      </c>
      <c r="I217" s="34">
        <v>0</v>
      </c>
      <c r="J217" s="34">
        <v>2.19</v>
      </c>
      <c r="K217" t="str">
        <f t="shared" si="3"/>
        <v>4785</v>
      </c>
    </row>
    <row r="218" spans="1:11" ht="14.25" x14ac:dyDescent="0.2">
      <c r="A218" s="35">
        <v>4788</v>
      </c>
      <c r="B218" s="35" t="s">
        <v>619</v>
      </c>
      <c r="C218" s="34">
        <v>2.19</v>
      </c>
      <c r="D218" s="34">
        <v>0.02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2.21</v>
      </c>
      <c r="K218" t="str">
        <f t="shared" si="3"/>
        <v>4788</v>
      </c>
    </row>
    <row r="219" spans="1:11" ht="14.25" x14ac:dyDescent="0.2">
      <c r="A219" s="35">
        <v>4797</v>
      </c>
      <c r="B219" s="35" t="s">
        <v>620</v>
      </c>
      <c r="C219" s="34">
        <v>27.31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27.31</v>
      </c>
      <c r="K219" t="str">
        <f t="shared" si="3"/>
        <v>4797</v>
      </c>
    </row>
    <row r="220" spans="1:11" ht="14.25" x14ac:dyDescent="0.2">
      <c r="A220" s="35">
        <v>4860</v>
      </c>
      <c r="B220" s="35" t="s">
        <v>621</v>
      </c>
      <c r="C220" s="34">
        <v>4.67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4.67</v>
      </c>
      <c r="K220" t="str">
        <f t="shared" si="3"/>
        <v>4860</v>
      </c>
    </row>
    <row r="221" spans="1:11" ht="14.25" x14ac:dyDescent="0.2">
      <c r="A221" s="35">
        <v>4869</v>
      </c>
      <c r="B221" s="35" t="s">
        <v>622</v>
      </c>
      <c r="C221" s="34">
        <v>3.82</v>
      </c>
      <c r="D221" s="34">
        <v>0.01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3.83</v>
      </c>
      <c r="K221" t="str">
        <f t="shared" si="3"/>
        <v>4869</v>
      </c>
    </row>
    <row r="222" spans="1:11" ht="14.25" x14ac:dyDescent="0.2">
      <c r="A222" s="35">
        <v>4878</v>
      </c>
      <c r="B222" s="35" t="s">
        <v>623</v>
      </c>
      <c r="C222" s="34">
        <v>3.09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3.09</v>
      </c>
      <c r="K222" t="str">
        <f t="shared" si="3"/>
        <v>4878</v>
      </c>
    </row>
    <row r="223" spans="1:11" ht="14.25" x14ac:dyDescent="0.2">
      <c r="A223" s="35">
        <v>4890</v>
      </c>
      <c r="B223" s="35" t="s">
        <v>624</v>
      </c>
      <c r="C223" s="34">
        <v>5.53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5.53</v>
      </c>
      <c r="K223" t="str">
        <f t="shared" si="3"/>
        <v>4890</v>
      </c>
    </row>
    <row r="224" spans="1:11" ht="14.25" x14ac:dyDescent="0.2">
      <c r="A224" s="35">
        <v>4905</v>
      </c>
      <c r="B224" s="35" t="s">
        <v>625</v>
      </c>
      <c r="C224" s="34">
        <v>1.44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1.44</v>
      </c>
      <c r="K224" t="str">
        <f t="shared" si="3"/>
        <v>4905</v>
      </c>
    </row>
    <row r="225" spans="1:11" ht="14.25" x14ac:dyDescent="0.2">
      <c r="A225" s="35">
        <v>4978</v>
      </c>
      <c r="B225" s="35" t="s">
        <v>626</v>
      </c>
      <c r="C225" s="34">
        <v>1.21</v>
      </c>
      <c r="D225" s="34">
        <v>0</v>
      </c>
      <c r="E225" s="34">
        <v>0</v>
      </c>
      <c r="F225" s="34">
        <v>3.08</v>
      </c>
      <c r="G225" s="34">
        <v>0</v>
      </c>
      <c r="H225" s="34">
        <v>0</v>
      </c>
      <c r="I225" s="34">
        <v>0</v>
      </c>
      <c r="J225" s="34">
        <v>4.29</v>
      </c>
      <c r="K225" t="str">
        <f t="shared" si="3"/>
        <v>4978</v>
      </c>
    </row>
    <row r="226" spans="1:11" ht="14.25" x14ac:dyDescent="0.2">
      <c r="A226" s="35">
        <v>4995</v>
      </c>
      <c r="B226" s="35" t="s">
        <v>627</v>
      </c>
      <c r="C226" s="34">
        <v>2.12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2.12</v>
      </c>
      <c r="K226" t="str">
        <f t="shared" si="3"/>
        <v>4995</v>
      </c>
    </row>
    <row r="227" spans="1:11" ht="14.25" x14ac:dyDescent="0.2">
      <c r="A227" s="35">
        <v>5013</v>
      </c>
      <c r="B227" s="35" t="s">
        <v>628</v>
      </c>
      <c r="C227" s="34">
        <v>23.59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23.59</v>
      </c>
      <c r="K227" t="str">
        <f t="shared" si="3"/>
        <v>5013</v>
      </c>
    </row>
    <row r="228" spans="1:11" ht="14.25" x14ac:dyDescent="0.2">
      <c r="A228" s="35">
        <v>5049</v>
      </c>
      <c r="B228" s="35" t="s">
        <v>629</v>
      </c>
      <c r="C228" s="34">
        <v>61.67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61.67</v>
      </c>
      <c r="K228" t="str">
        <f t="shared" si="3"/>
        <v>5049</v>
      </c>
    </row>
    <row r="229" spans="1:11" ht="14.25" x14ac:dyDescent="0.2">
      <c r="A229" s="35">
        <v>5121</v>
      </c>
      <c r="B229" s="35" t="s">
        <v>630</v>
      </c>
      <c r="C229" s="34">
        <v>7.31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7.31</v>
      </c>
      <c r="K229" t="str">
        <f t="shared" si="3"/>
        <v>5121</v>
      </c>
    </row>
    <row r="230" spans="1:11" ht="14.25" x14ac:dyDescent="0.2">
      <c r="A230" s="35">
        <v>5139</v>
      </c>
      <c r="B230" s="35" t="s">
        <v>631</v>
      </c>
      <c r="C230" s="34">
        <v>2.4700000000000002</v>
      </c>
      <c r="D230" s="34">
        <v>0</v>
      </c>
      <c r="E230" s="34">
        <v>0</v>
      </c>
      <c r="F230" s="34">
        <v>3.76</v>
      </c>
      <c r="G230" s="34">
        <v>2.2400000000000002</v>
      </c>
      <c r="H230" s="34">
        <v>0</v>
      </c>
      <c r="I230" s="34">
        <v>0</v>
      </c>
      <c r="J230" s="34">
        <v>8.4700000000000006</v>
      </c>
      <c r="K230" t="str">
        <f t="shared" si="3"/>
        <v>5139</v>
      </c>
    </row>
    <row r="231" spans="1:11" ht="14.25" x14ac:dyDescent="0.2">
      <c r="A231" s="35">
        <v>5160</v>
      </c>
      <c r="B231" s="35" t="s">
        <v>237</v>
      </c>
      <c r="C231" s="34">
        <v>7.07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7.07</v>
      </c>
      <c r="K231" t="str">
        <f t="shared" si="3"/>
        <v>5160</v>
      </c>
    </row>
    <row r="232" spans="1:11" ht="14.25" x14ac:dyDescent="0.2">
      <c r="A232" s="35">
        <v>5163</v>
      </c>
      <c r="B232" s="35" t="s">
        <v>632</v>
      </c>
      <c r="C232" s="34">
        <v>11.8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11.8</v>
      </c>
      <c r="K232" t="str">
        <f t="shared" si="3"/>
        <v>5163</v>
      </c>
    </row>
    <row r="233" spans="1:11" ht="14.25" x14ac:dyDescent="0.2">
      <c r="A233" s="35">
        <v>5166</v>
      </c>
      <c r="B233" s="35" t="s">
        <v>633</v>
      </c>
      <c r="C233" s="34">
        <v>42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42</v>
      </c>
      <c r="K233" t="str">
        <f t="shared" si="3"/>
        <v>5166</v>
      </c>
    </row>
    <row r="234" spans="1:11" ht="14.25" x14ac:dyDescent="0.2">
      <c r="A234" s="35">
        <v>5184</v>
      </c>
      <c r="B234" s="35" t="s">
        <v>634</v>
      </c>
      <c r="C234" s="34">
        <v>16.09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16.09</v>
      </c>
      <c r="K234" t="str">
        <f t="shared" si="3"/>
        <v>5184</v>
      </c>
    </row>
    <row r="235" spans="1:11" ht="14.25" x14ac:dyDescent="0.2">
      <c r="A235" s="35">
        <v>5250</v>
      </c>
      <c r="B235" s="35" t="s">
        <v>635</v>
      </c>
      <c r="C235" s="34">
        <v>40.04</v>
      </c>
      <c r="D235" s="34">
        <v>0</v>
      </c>
      <c r="E235" s="34">
        <v>0</v>
      </c>
      <c r="F235" s="34">
        <v>1.22</v>
      </c>
      <c r="G235" s="34">
        <v>0</v>
      </c>
      <c r="H235" s="34">
        <v>0</v>
      </c>
      <c r="I235" s="34">
        <v>0</v>
      </c>
      <c r="J235" s="34">
        <v>41.26</v>
      </c>
      <c r="K235" t="str">
        <f t="shared" si="3"/>
        <v>5250</v>
      </c>
    </row>
    <row r="236" spans="1:11" ht="14.25" x14ac:dyDescent="0.2">
      <c r="A236" s="35">
        <v>5256</v>
      </c>
      <c r="B236" s="35" t="s">
        <v>636</v>
      </c>
      <c r="C236" s="34">
        <v>8.92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8.92</v>
      </c>
      <c r="K236" t="str">
        <f t="shared" si="3"/>
        <v>5256</v>
      </c>
    </row>
    <row r="237" spans="1:11" ht="14.25" x14ac:dyDescent="0.2">
      <c r="A237" s="35">
        <v>5283</v>
      </c>
      <c r="B237" s="35" t="s">
        <v>637</v>
      </c>
      <c r="C237" s="34">
        <v>6.84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6.84</v>
      </c>
      <c r="K237" t="str">
        <f t="shared" si="3"/>
        <v>5283</v>
      </c>
    </row>
    <row r="238" spans="1:11" ht="14.25" x14ac:dyDescent="0.2">
      <c r="A238" s="35">
        <v>5310</v>
      </c>
      <c r="B238" s="35" t="s">
        <v>638</v>
      </c>
      <c r="C238" s="34">
        <v>5.27</v>
      </c>
      <c r="D238" s="34">
        <v>0.13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5.4</v>
      </c>
      <c r="K238" t="str">
        <f t="shared" si="3"/>
        <v>5310</v>
      </c>
    </row>
    <row r="239" spans="1:11" ht="14.25" x14ac:dyDescent="0.2">
      <c r="A239" s="35">
        <v>5325</v>
      </c>
      <c r="B239" s="35" t="s">
        <v>639</v>
      </c>
      <c r="C239" s="34">
        <v>9.65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9.65</v>
      </c>
      <c r="K239" t="str">
        <f t="shared" si="3"/>
        <v>5325</v>
      </c>
    </row>
    <row r="240" spans="1:11" ht="14.25" x14ac:dyDescent="0.2">
      <c r="A240" s="35">
        <v>5463</v>
      </c>
      <c r="B240" s="35" t="s">
        <v>640</v>
      </c>
      <c r="C240" s="34">
        <v>7.27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7.27</v>
      </c>
      <c r="K240" t="str">
        <f t="shared" si="3"/>
        <v>5463</v>
      </c>
    </row>
    <row r="241" spans="1:11" ht="14.25" x14ac:dyDescent="0.2">
      <c r="A241" s="35">
        <v>5486</v>
      </c>
      <c r="B241" s="35" t="s">
        <v>641</v>
      </c>
      <c r="C241" s="34">
        <v>2.93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2.93</v>
      </c>
      <c r="K241" t="str">
        <f t="shared" si="3"/>
        <v>5486</v>
      </c>
    </row>
    <row r="242" spans="1:11" ht="14.25" x14ac:dyDescent="0.2">
      <c r="A242" s="35">
        <v>5508</v>
      </c>
      <c r="B242" s="35" t="s">
        <v>642</v>
      </c>
      <c r="C242" s="34">
        <v>3.2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3.2</v>
      </c>
      <c r="K242" t="str">
        <f t="shared" si="3"/>
        <v>5508</v>
      </c>
    </row>
    <row r="243" spans="1:11" ht="14.25" x14ac:dyDescent="0.2">
      <c r="A243" s="35">
        <v>5510</v>
      </c>
      <c r="B243" s="35" t="s">
        <v>643</v>
      </c>
      <c r="C243" s="34">
        <v>5.9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5.9</v>
      </c>
      <c r="K243" t="str">
        <f t="shared" si="3"/>
        <v>5510</v>
      </c>
    </row>
    <row r="244" spans="1:11" ht="14.25" x14ac:dyDescent="0.2">
      <c r="A244" s="35">
        <v>5607</v>
      </c>
      <c r="B244" s="35" t="s">
        <v>644</v>
      </c>
      <c r="C244" s="34">
        <v>6.19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6.19</v>
      </c>
      <c r="K244" t="str">
        <f t="shared" si="3"/>
        <v>5607</v>
      </c>
    </row>
    <row r="245" spans="1:11" ht="14.25" x14ac:dyDescent="0.2">
      <c r="A245" s="35">
        <v>5643</v>
      </c>
      <c r="B245" s="35" t="s">
        <v>645</v>
      </c>
      <c r="C245" s="34">
        <v>8.92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4">
        <v>8.92</v>
      </c>
      <c r="K245" t="str">
        <f t="shared" si="3"/>
        <v>5643</v>
      </c>
    </row>
    <row r="246" spans="1:11" ht="14.25" x14ac:dyDescent="0.2">
      <c r="A246" s="35">
        <v>5697</v>
      </c>
      <c r="B246" s="35" t="s">
        <v>646</v>
      </c>
      <c r="C246" s="34">
        <v>0.49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0.49</v>
      </c>
      <c r="K246" t="str">
        <f t="shared" si="3"/>
        <v>5697</v>
      </c>
    </row>
    <row r="247" spans="1:11" ht="14.25" x14ac:dyDescent="0.2">
      <c r="A247" s="35">
        <v>5724</v>
      </c>
      <c r="B247" s="35" t="s">
        <v>647</v>
      </c>
      <c r="C247" s="34">
        <v>1.99</v>
      </c>
      <c r="D247" s="34">
        <v>0</v>
      </c>
      <c r="E247" s="34">
        <v>0</v>
      </c>
      <c r="F247" s="34">
        <v>8.5299999999999994</v>
      </c>
      <c r="G247" s="34">
        <v>0.22</v>
      </c>
      <c r="H247" s="34">
        <v>0</v>
      </c>
      <c r="I247" s="34">
        <v>0</v>
      </c>
      <c r="J247" s="34">
        <v>10.74</v>
      </c>
      <c r="K247" t="str">
        <f t="shared" si="3"/>
        <v>5724</v>
      </c>
    </row>
    <row r="248" spans="1:11" ht="14.25" x14ac:dyDescent="0.2">
      <c r="A248" s="35">
        <v>5751</v>
      </c>
      <c r="B248" s="35" t="s">
        <v>648</v>
      </c>
      <c r="C248" s="34">
        <v>2.91</v>
      </c>
      <c r="D248" s="34">
        <v>0.04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2.95</v>
      </c>
      <c r="K248" t="str">
        <f t="shared" si="3"/>
        <v>5751</v>
      </c>
    </row>
    <row r="249" spans="1:11" ht="14.25" x14ac:dyDescent="0.2">
      <c r="A249" s="35">
        <v>5805</v>
      </c>
      <c r="B249" s="35" t="s">
        <v>649</v>
      </c>
      <c r="C249" s="34">
        <v>2.96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2.96</v>
      </c>
      <c r="K249" t="str">
        <f t="shared" si="3"/>
        <v>5805</v>
      </c>
    </row>
    <row r="250" spans="1:11" ht="14.25" x14ac:dyDescent="0.2">
      <c r="A250" s="35">
        <v>5823</v>
      </c>
      <c r="B250" s="35" t="s">
        <v>650</v>
      </c>
      <c r="C250" s="34">
        <v>1.74</v>
      </c>
      <c r="D250" s="34">
        <v>0</v>
      </c>
      <c r="E250" s="34">
        <v>0</v>
      </c>
      <c r="F250" s="34">
        <v>0</v>
      </c>
      <c r="G250" s="34">
        <v>1.86</v>
      </c>
      <c r="H250" s="34">
        <v>0</v>
      </c>
      <c r="I250" s="34">
        <v>0</v>
      </c>
      <c r="J250" s="34">
        <v>3.6</v>
      </c>
      <c r="K250" t="str">
        <f t="shared" si="3"/>
        <v>5823</v>
      </c>
    </row>
    <row r="251" spans="1:11" ht="14.25" x14ac:dyDescent="0.2">
      <c r="A251" s="35">
        <v>5832</v>
      </c>
      <c r="B251" s="35" t="s">
        <v>651</v>
      </c>
      <c r="C251" s="34">
        <v>1.34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1.34</v>
      </c>
      <c r="K251" t="str">
        <f t="shared" si="3"/>
        <v>5832</v>
      </c>
    </row>
    <row r="252" spans="1:11" ht="14.25" x14ac:dyDescent="0.2">
      <c r="A252" s="35">
        <v>5877</v>
      </c>
      <c r="B252" s="35" t="s">
        <v>652</v>
      </c>
      <c r="C252" s="34">
        <v>10.81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10.81</v>
      </c>
      <c r="K252" t="str">
        <f t="shared" si="3"/>
        <v>5877</v>
      </c>
    </row>
    <row r="253" spans="1:11" ht="14.25" x14ac:dyDescent="0.2">
      <c r="A253" s="35">
        <v>5895</v>
      </c>
      <c r="B253" s="35" t="s">
        <v>653</v>
      </c>
      <c r="C253" s="34">
        <v>1.22</v>
      </c>
      <c r="D253" s="34">
        <v>0</v>
      </c>
      <c r="E253" s="34">
        <v>0</v>
      </c>
      <c r="F253" s="34">
        <v>0</v>
      </c>
      <c r="G253" s="34">
        <v>1.88</v>
      </c>
      <c r="H253" s="34">
        <v>0</v>
      </c>
      <c r="I253" s="34">
        <v>0</v>
      </c>
      <c r="J253" s="34">
        <v>3.1</v>
      </c>
      <c r="K253" t="str">
        <f t="shared" si="3"/>
        <v>5895</v>
      </c>
    </row>
    <row r="254" spans="1:11" ht="14.25" x14ac:dyDescent="0.2">
      <c r="A254" s="35">
        <v>5922</v>
      </c>
      <c r="B254" s="35" t="s">
        <v>654</v>
      </c>
      <c r="C254" s="34">
        <v>8.52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8.52</v>
      </c>
      <c r="K254" t="str">
        <f t="shared" si="3"/>
        <v>5922</v>
      </c>
    </row>
    <row r="255" spans="1:11" ht="14.25" x14ac:dyDescent="0.2">
      <c r="A255" s="35">
        <v>5949</v>
      </c>
      <c r="B255" s="35" t="s">
        <v>655</v>
      </c>
      <c r="C255" s="34">
        <v>7.86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7.86</v>
      </c>
      <c r="K255" t="str">
        <f t="shared" si="3"/>
        <v>5949</v>
      </c>
    </row>
    <row r="256" spans="1:11" ht="14.25" x14ac:dyDescent="0.2">
      <c r="A256" s="35">
        <v>5976</v>
      </c>
      <c r="B256" s="35" t="s">
        <v>656</v>
      </c>
      <c r="C256" s="34">
        <v>3.77</v>
      </c>
      <c r="D256" s="34">
        <v>0</v>
      </c>
      <c r="E256" s="34">
        <v>0</v>
      </c>
      <c r="F256" s="34">
        <v>0</v>
      </c>
      <c r="G256" s="34">
        <v>2.68</v>
      </c>
      <c r="H256" s="34">
        <v>0</v>
      </c>
      <c r="I256" s="34">
        <v>0</v>
      </c>
      <c r="J256" s="34">
        <v>6.45</v>
      </c>
      <c r="K256" t="str">
        <f t="shared" si="3"/>
        <v>5976</v>
      </c>
    </row>
    <row r="257" spans="1:11" ht="14.25" x14ac:dyDescent="0.2">
      <c r="A257" s="35">
        <v>5994</v>
      </c>
      <c r="B257" s="35" t="s">
        <v>657</v>
      </c>
      <c r="C257" s="34">
        <v>3.38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3.38</v>
      </c>
      <c r="K257" t="str">
        <f t="shared" si="3"/>
        <v>5994</v>
      </c>
    </row>
    <row r="258" spans="1:11" ht="14.25" x14ac:dyDescent="0.2">
      <c r="A258" s="35">
        <v>6003</v>
      </c>
      <c r="B258" s="35" t="s">
        <v>658</v>
      </c>
      <c r="C258" s="34">
        <v>2.4500000000000002</v>
      </c>
      <c r="D258" s="34">
        <v>0</v>
      </c>
      <c r="E258" s="34">
        <v>0</v>
      </c>
      <c r="F258" s="34">
        <v>0</v>
      </c>
      <c r="G258" s="34">
        <v>1.03</v>
      </c>
      <c r="H258" s="34">
        <v>0</v>
      </c>
      <c r="I258" s="34">
        <v>0</v>
      </c>
      <c r="J258" s="34">
        <v>3.48</v>
      </c>
      <c r="K258" t="str">
        <f t="shared" si="3"/>
        <v>6003</v>
      </c>
    </row>
    <row r="259" spans="1:11" ht="14.25" x14ac:dyDescent="0.2">
      <c r="A259" s="35">
        <v>6012</v>
      </c>
      <c r="B259" s="35" t="s">
        <v>659</v>
      </c>
      <c r="C259" s="34">
        <v>14.66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14.66</v>
      </c>
      <c r="K259" t="str">
        <f t="shared" ref="K259:K322" si="4">TEXT(A259,"0000")</f>
        <v>6012</v>
      </c>
    </row>
    <row r="260" spans="1:11" ht="14.25" x14ac:dyDescent="0.2">
      <c r="A260" s="35">
        <v>6030</v>
      </c>
      <c r="B260" s="35" t="s">
        <v>660</v>
      </c>
      <c r="C260" s="34">
        <v>2.87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2.87</v>
      </c>
      <c r="K260" t="str">
        <f t="shared" si="4"/>
        <v>6030</v>
      </c>
    </row>
    <row r="261" spans="1:11" ht="14.25" x14ac:dyDescent="0.2">
      <c r="A261" s="35">
        <v>6035</v>
      </c>
      <c r="B261" s="35" t="s">
        <v>661</v>
      </c>
      <c r="C261" s="34">
        <v>4.43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4.43</v>
      </c>
      <c r="K261" t="str">
        <f t="shared" si="4"/>
        <v>6035</v>
      </c>
    </row>
    <row r="262" spans="1:11" ht="14.25" x14ac:dyDescent="0.2">
      <c r="A262" s="35">
        <v>6039</v>
      </c>
      <c r="B262" s="35" t="s">
        <v>662</v>
      </c>
      <c r="C262" s="34">
        <v>155.02000000000001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155.02000000000001</v>
      </c>
      <c r="K262" t="str">
        <f t="shared" si="4"/>
        <v>6039</v>
      </c>
    </row>
    <row r="263" spans="1:11" ht="14.25" x14ac:dyDescent="0.2">
      <c r="A263" s="35">
        <v>6091</v>
      </c>
      <c r="B263" s="35" t="s">
        <v>663</v>
      </c>
      <c r="C263" s="34">
        <v>9.08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9.08</v>
      </c>
      <c r="K263" t="str">
        <f t="shared" si="4"/>
        <v>6091</v>
      </c>
    </row>
    <row r="264" spans="1:11" ht="14.25" x14ac:dyDescent="0.2">
      <c r="A264" s="35">
        <v>6093</v>
      </c>
      <c r="B264" s="35" t="s">
        <v>664</v>
      </c>
      <c r="C264" s="34">
        <v>9.84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9.84</v>
      </c>
      <c r="K264" t="str">
        <f t="shared" si="4"/>
        <v>6093</v>
      </c>
    </row>
    <row r="265" spans="1:11" ht="14.25" x14ac:dyDescent="0.2">
      <c r="A265" s="35">
        <v>6094</v>
      </c>
      <c r="B265" s="35" t="s">
        <v>665</v>
      </c>
      <c r="C265" s="34">
        <v>3.64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3.64</v>
      </c>
      <c r="K265" t="str">
        <f t="shared" si="4"/>
        <v>6094</v>
      </c>
    </row>
    <row r="266" spans="1:11" ht="14.25" x14ac:dyDescent="0.2">
      <c r="A266" s="35">
        <v>6095</v>
      </c>
      <c r="B266" s="35" t="s">
        <v>666</v>
      </c>
      <c r="C266" s="34">
        <v>3.79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3.79</v>
      </c>
      <c r="K266" t="str">
        <f t="shared" si="4"/>
        <v>6095</v>
      </c>
    </row>
    <row r="267" spans="1:11" ht="14.25" x14ac:dyDescent="0.2">
      <c r="A267" s="35">
        <v>6096</v>
      </c>
      <c r="B267" s="35" t="s">
        <v>667</v>
      </c>
      <c r="C267" s="34">
        <v>4.78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4.78</v>
      </c>
      <c r="K267" t="str">
        <f t="shared" si="4"/>
        <v>6096</v>
      </c>
    </row>
    <row r="268" spans="1:11" ht="14.25" x14ac:dyDescent="0.2">
      <c r="A268" s="35">
        <v>6097</v>
      </c>
      <c r="B268" s="35" t="s">
        <v>668</v>
      </c>
      <c r="C268" s="34">
        <v>1.82</v>
      </c>
      <c r="D268" s="34">
        <v>0</v>
      </c>
      <c r="E268" s="34">
        <v>0</v>
      </c>
      <c r="F268" s="34">
        <v>0</v>
      </c>
      <c r="G268" s="34">
        <v>1.67</v>
      </c>
      <c r="H268" s="34">
        <v>0</v>
      </c>
      <c r="I268" s="34">
        <v>0</v>
      </c>
      <c r="J268" s="34">
        <v>3.49</v>
      </c>
      <c r="K268" t="str">
        <f t="shared" si="4"/>
        <v>6097</v>
      </c>
    </row>
    <row r="269" spans="1:11" ht="14.25" x14ac:dyDescent="0.2">
      <c r="A269" s="35">
        <v>6098</v>
      </c>
      <c r="B269" s="35" t="s">
        <v>669</v>
      </c>
      <c r="C269" s="34">
        <v>11.41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11.41</v>
      </c>
      <c r="K269" t="str">
        <f t="shared" si="4"/>
        <v>6098</v>
      </c>
    </row>
    <row r="270" spans="1:11" ht="14.25" x14ac:dyDescent="0.2">
      <c r="A270" s="35">
        <v>6099</v>
      </c>
      <c r="B270" s="35" t="s">
        <v>753</v>
      </c>
      <c r="C270" s="34">
        <v>3.56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3.56</v>
      </c>
      <c r="K270" t="str">
        <f t="shared" si="4"/>
        <v>6099</v>
      </c>
    </row>
    <row r="271" spans="1:11" ht="14.25" x14ac:dyDescent="0.2">
      <c r="A271" s="35">
        <v>6100</v>
      </c>
      <c r="B271" s="35" t="s">
        <v>670</v>
      </c>
      <c r="C271" s="34">
        <v>8.44</v>
      </c>
      <c r="D271" s="34">
        <v>0.02</v>
      </c>
      <c r="E271" s="34">
        <v>0</v>
      </c>
      <c r="F271" s="34">
        <v>0</v>
      </c>
      <c r="G271" s="34">
        <v>0.88</v>
      </c>
      <c r="H271" s="34">
        <v>0</v>
      </c>
      <c r="I271" s="34">
        <v>0</v>
      </c>
      <c r="J271" s="34">
        <v>9.34</v>
      </c>
      <c r="K271" t="str">
        <f t="shared" si="4"/>
        <v>6100</v>
      </c>
    </row>
    <row r="272" spans="1:11" ht="14.25" x14ac:dyDescent="0.2">
      <c r="A272" s="35">
        <v>6101</v>
      </c>
      <c r="B272" s="35" t="s">
        <v>671</v>
      </c>
      <c r="C272" s="34">
        <v>75.349999999999994</v>
      </c>
      <c r="D272" s="34">
        <v>0</v>
      </c>
      <c r="E272" s="34">
        <v>0</v>
      </c>
      <c r="F272" s="34">
        <v>0.25</v>
      </c>
      <c r="G272" s="34">
        <v>0</v>
      </c>
      <c r="H272" s="34">
        <v>0</v>
      </c>
      <c r="I272" s="34">
        <v>0</v>
      </c>
      <c r="J272" s="34">
        <v>75.599999999999994</v>
      </c>
      <c r="K272" t="str">
        <f t="shared" si="4"/>
        <v>6101</v>
      </c>
    </row>
    <row r="273" spans="1:11" ht="14.25" x14ac:dyDescent="0.2">
      <c r="A273" s="35">
        <v>6102</v>
      </c>
      <c r="B273" s="35" t="s">
        <v>672</v>
      </c>
      <c r="C273" s="34">
        <v>22.85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22.85</v>
      </c>
      <c r="K273" t="str">
        <f t="shared" si="4"/>
        <v>6102</v>
      </c>
    </row>
    <row r="274" spans="1:11" ht="14.25" x14ac:dyDescent="0.2">
      <c r="A274" s="35">
        <v>6120</v>
      </c>
      <c r="B274" s="35" t="s">
        <v>673</v>
      </c>
      <c r="C274" s="34">
        <v>5.16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5.16</v>
      </c>
      <c r="K274" t="str">
        <f t="shared" si="4"/>
        <v>6120</v>
      </c>
    </row>
    <row r="275" spans="1:11" ht="14.25" x14ac:dyDescent="0.2">
      <c r="A275" s="35">
        <v>6138</v>
      </c>
      <c r="B275" s="35" t="s">
        <v>674</v>
      </c>
      <c r="C275" s="34">
        <v>3.69</v>
      </c>
      <c r="D275" s="34">
        <v>0</v>
      </c>
      <c r="E275" s="34">
        <v>0</v>
      </c>
      <c r="F275" s="34">
        <v>0</v>
      </c>
      <c r="G275" s="34">
        <v>2.72</v>
      </c>
      <c r="H275" s="34">
        <v>0</v>
      </c>
      <c r="I275" s="34">
        <v>0</v>
      </c>
      <c r="J275" s="34">
        <v>6.41</v>
      </c>
      <c r="K275" t="str">
        <f t="shared" si="4"/>
        <v>6138</v>
      </c>
    </row>
    <row r="276" spans="1:11" ht="14.25" x14ac:dyDescent="0.2">
      <c r="A276" s="35">
        <v>6165</v>
      </c>
      <c r="B276" s="35" t="s">
        <v>675</v>
      </c>
      <c r="C276" s="34">
        <v>1.67</v>
      </c>
      <c r="D276" s="34">
        <v>0</v>
      </c>
      <c r="E276" s="34">
        <v>0</v>
      </c>
      <c r="F276" s="34">
        <v>0</v>
      </c>
      <c r="G276" s="34">
        <v>1.96</v>
      </c>
      <c r="H276" s="34">
        <v>0</v>
      </c>
      <c r="I276" s="34">
        <v>0</v>
      </c>
      <c r="J276" s="34">
        <v>3.63</v>
      </c>
      <c r="K276" t="str">
        <f t="shared" si="4"/>
        <v>6165</v>
      </c>
    </row>
    <row r="277" spans="1:11" ht="14.25" x14ac:dyDescent="0.2">
      <c r="A277" s="35">
        <v>6175</v>
      </c>
      <c r="B277" s="35" t="s">
        <v>676</v>
      </c>
      <c r="C277" s="34">
        <v>0.86</v>
      </c>
      <c r="D277" s="34">
        <v>0.09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0.95</v>
      </c>
      <c r="K277" t="str">
        <f t="shared" si="4"/>
        <v>6175</v>
      </c>
    </row>
    <row r="278" spans="1:11" ht="14.25" x14ac:dyDescent="0.2">
      <c r="A278" s="35">
        <v>6219</v>
      </c>
      <c r="B278" s="35" t="s">
        <v>677</v>
      </c>
      <c r="C278" s="34">
        <v>20.51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20.51</v>
      </c>
      <c r="K278" t="str">
        <f t="shared" si="4"/>
        <v>6219</v>
      </c>
    </row>
    <row r="279" spans="1:11" ht="14.25" x14ac:dyDescent="0.2">
      <c r="A279" s="35">
        <v>6246</v>
      </c>
      <c r="B279" s="35" t="s">
        <v>678</v>
      </c>
      <c r="C279" s="34">
        <v>1.64</v>
      </c>
      <c r="D279" s="34">
        <v>0</v>
      </c>
      <c r="E279" s="34">
        <v>0</v>
      </c>
      <c r="F279" s="34">
        <v>0</v>
      </c>
      <c r="G279" s="34">
        <v>5.27</v>
      </c>
      <c r="H279" s="34">
        <v>0</v>
      </c>
      <c r="I279" s="34">
        <v>0</v>
      </c>
      <c r="J279" s="34">
        <v>6.91</v>
      </c>
      <c r="K279" t="str">
        <f t="shared" si="4"/>
        <v>6246</v>
      </c>
    </row>
    <row r="280" spans="1:11" ht="14.25" x14ac:dyDescent="0.2">
      <c r="A280" s="35">
        <v>6264</v>
      </c>
      <c r="B280" s="35" t="s">
        <v>679</v>
      </c>
      <c r="C280" s="34">
        <v>6.68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6.68</v>
      </c>
      <c r="K280" t="str">
        <f t="shared" si="4"/>
        <v>6264</v>
      </c>
    </row>
    <row r="281" spans="1:11" ht="14.25" x14ac:dyDescent="0.2">
      <c r="A281" s="35">
        <v>6273</v>
      </c>
      <c r="B281" s="35" t="s">
        <v>680</v>
      </c>
      <c r="C281" s="34">
        <v>2.9</v>
      </c>
      <c r="D281" s="34">
        <v>0.04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2.94</v>
      </c>
      <c r="K281" t="str">
        <f t="shared" si="4"/>
        <v>6273</v>
      </c>
    </row>
    <row r="282" spans="1:11" ht="14.25" x14ac:dyDescent="0.2">
      <c r="A282" s="35">
        <v>6408</v>
      </c>
      <c r="B282" s="35" t="s">
        <v>681</v>
      </c>
      <c r="C282" s="34">
        <v>7.16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7.16</v>
      </c>
      <c r="K282" t="str">
        <f t="shared" si="4"/>
        <v>6408</v>
      </c>
    </row>
    <row r="283" spans="1:11" ht="14.25" x14ac:dyDescent="0.2">
      <c r="A283" s="35">
        <v>6453</v>
      </c>
      <c r="B283" s="35" t="s">
        <v>682</v>
      </c>
      <c r="C283" s="34">
        <v>6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6</v>
      </c>
      <c r="K283" t="str">
        <f t="shared" si="4"/>
        <v>6453</v>
      </c>
    </row>
    <row r="284" spans="1:11" ht="14.25" x14ac:dyDescent="0.2">
      <c r="A284" s="35">
        <v>6460</v>
      </c>
      <c r="B284" s="35" t="s">
        <v>683</v>
      </c>
      <c r="C284" s="34">
        <v>4.09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4.09</v>
      </c>
      <c r="K284" t="str">
        <f t="shared" si="4"/>
        <v>6460</v>
      </c>
    </row>
    <row r="285" spans="1:11" ht="14.25" x14ac:dyDescent="0.2">
      <c r="A285" s="35">
        <v>6462</v>
      </c>
      <c r="B285" s="35" t="s">
        <v>684</v>
      </c>
      <c r="C285" s="34">
        <v>2.74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2.74</v>
      </c>
      <c r="K285" t="str">
        <f t="shared" si="4"/>
        <v>6462</v>
      </c>
    </row>
    <row r="286" spans="1:11" ht="14.25" x14ac:dyDescent="0.2">
      <c r="A286" s="35">
        <v>6471</v>
      </c>
      <c r="B286" s="35" t="s">
        <v>685</v>
      </c>
      <c r="C286" s="34">
        <v>1.1299999999999999</v>
      </c>
      <c r="D286" s="34">
        <v>0</v>
      </c>
      <c r="E286" s="34">
        <v>0</v>
      </c>
      <c r="F286" s="34">
        <v>0.18</v>
      </c>
      <c r="G286" s="34">
        <v>0.88</v>
      </c>
      <c r="H286" s="34">
        <v>0</v>
      </c>
      <c r="I286" s="34">
        <v>0</v>
      </c>
      <c r="J286" s="34">
        <v>2.19</v>
      </c>
      <c r="K286" t="str">
        <f t="shared" si="4"/>
        <v>6471</v>
      </c>
    </row>
    <row r="287" spans="1:11" ht="14.25" x14ac:dyDescent="0.2">
      <c r="A287" s="35">
        <v>6509</v>
      </c>
      <c r="B287" s="35" t="s">
        <v>686</v>
      </c>
      <c r="C287" s="34">
        <v>3.18</v>
      </c>
      <c r="D287" s="34">
        <v>0.02</v>
      </c>
      <c r="E287" s="34">
        <v>0</v>
      </c>
      <c r="F287" s="34">
        <v>0</v>
      </c>
      <c r="G287" s="34">
        <v>4.9000000000000004</v>
      </c>
      <c r="H287" s="34">
        <v>0</v>
      </c>
      <c r="I287" s="34">
        <v>0</v>
      </c>
      <c r="J287" s="34">
        <v>8.1</v>
      </c>
      <c r="K287" t="str">
        <f t="shared" si="4"/>
        <v>6509</v>
      </c>
    </row>
    <row r="288" spans="1:11" ht="14.25" x14ac:dyDescent="0.2">
      <c r="A288" s="35">
        <v>6512</v>
      </c>
      <c r="B288" s="35" t="s">
        <v>687</v>
      </c>
      <c r="C288" s="34">
        <v>0.89</v>
      </c>
      <c r="D288" s="34">
        <v>0</v>
      </c>
      <c r="E288" s="34">
        <v>0</v>
      </c>
      <c r="F288" s="34">
        <v>0</v>
      </c>
      <c r="G288" s="34">
        <v>1.03</v>
      </c>
      <c r="H288" s="34">
        <v>0</v>
      </c>
      <c r="I288" s="34">
        <v>0</v>
      </c>
      <c r="J288" s="34">
        <v>1.92</v>
      </c>
      <c r="K288" t="str">
        <f t="shared" si="4"/>
        <v>6512</v>
      </c>
    </row>
    <row r="289" spans="1:11" ht="14.25" x14ac:dyDescent="0.2">
      <c r="A289" s="35">
        <v>6516</v>
      </c>
      <c r="B289" s="35" t="s">
        <v>688</v>
      </c>
      <c r="C289" s="34">
        <v>0.79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0.79</v>
      </c>
      <c r="K289" t="str">
        <f t="shared" si="4"/>
        <v>6516</v>
      </c>
    </row>
    <row r="290" spans="1:11" ht="14.25" x14ac:dyDescent="0.2">
      <c r="A290" s="35">
        <v>6534</v>
      </c>
      <c r="B290" s="35" t="s">
        <v>689</v>
      </c>
      <c r="C290" s="34">
        <v>2.92</v>
      </c>
      <c r="D290" s="34">
        <v>0</v>
      </c>
      <c r="E290" s="34">
        <v>0</v>
      </c>
      <c r="F290" s="34">
        <v>0</v>
      </c>
      <c r="G290" s="34">
        <v>3.81</v>
      </c>
      <c r="H290" s="34">
        <v>0</v>
      </c>
      <c r="I290" s="34">
        <v>0</v>
      </c>
      <c r="J290" s="34">
        <v>6.73</v>
      </c>
      <c r="K290" t="str">
        <f t="shared" si="4"/>
        <v>6534</v>
      </c>
    </row>
    <row r="291" spans="1:11" ht="14.25" x14ac:dyDescent="0.2">
      <c r="A291" s="35">
        <v>6536</v>
      </c>
      <c r="B291" s="35" t="s">
        <v>690</v>
      </c>
      <c r="C291" s="34">
        <v>6.73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6.73</v>
      </c>
      <c r="K291" t="str">
        <f t="shared" si="4"/>
        <v>6536</v>
      </c>
    </row>
    <row r="292" spans="1:11" ht="14.25" x14ac:dyDescent="0.2">
      <c r="A292" s="35">
        <v>6561</v>
      </c>
      <c r="B292" s="35" t="s">
        <v>691</v>
      </c>
      <c r="C292" s="34">
        <v>1.47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1.47</v>
      </c>
      <c r="K292" t="str">
        <f t="shared" si="4"/>
        <v>6561</v>
      </c>
    </row>
    <row r="293" spans="1:11" ht="14.25" x14ac:dyDescent="0.2">
      <c r="A293" s="35">
        <v>6579</v>
      </c>
      <c r="B293" s="35" t="s">
        <v>692</v>
      </c>
      <c r="C293" s="34">
        <v>44.04</v>
      </c>
      <c r="D293" s="34">
        <v>0</v>
      </c>
      <c r="E293" s="34">
        <v>0</v>
      </c>
      <c r="F293" s="34">
        <v>0.6</v>
      </c>
      <c r="G293" s="34">
        <v>0</v>
      </c>
      <c r="H293" s="34">
        <v>0</v>
      </c>
      <c r="I293" s="34">
        <v>0</v>
      </c>
      <c r="J293" s="34">
        <v>44.64</v>
      </c>
      <c r="K293" t="str">
        <f t="shared" si="4"/>
        <v>6579</v>
      </c>
    </row>
    <row r="294" spans="1:11" ht="14.25" x14ac:dyDescent="0.2">
      <c r="A294" s="35">
        <v>6592</v>
      </c>
      <c r="B294" s="35" t="s">
        <v>756</v>
      </c>
      <c r="C294" s="34">
        <v>10.79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10.79</v>
      </c>
      <c r="K294" t="str">
        <f t="shared" si="4"/>
        <v>6592</v>
      </c>
    </row>
    <row r="295" spans="1:11" ht="14.25" x14ac:dyDescent="0.2">
      <c r="A295" s="35">
        <v>6615</v>
      </c>
      <c r="B295" s="35" t="s">
        <v>693</v>
      </c>
      <c r="C295" s="34">
        <v>3.17</v>
      </c>
      <c r="D295" s="34">
        <v>0</v>
      </c>
      <c r="E295" s="34">
        <v>0</v>
      </c>
      <c r="F295" s="34">
        <v>0.89</v>
      </c>
      <c r="G295" s="34">
        <v>0</v>
      </c>
      <c r="H295" s="34">
        <v>0</v>
      </c>
      <c r="I295" s="34">
        <v>0</v>
      </c>
      <c r="J295" s="34">
        <v>4.0599999999999996</v>
      </c>
      <c r="K295" t="str">
        <f t="shared" si="4"/>
        <v>6615</v>
      </c>
    </row>
    <row r="296" spans="1:11" ht="14.25" x14ac:dyDescent="0.2">
      <c r="A296" s="35">
        <v>6651</v>
      </c>
      <c r="B296" s="35" t="s">
        <v>694</v>
      </c>
      <c r="C296" s="34">
        <v>2.17</v>
      </c>
      <c r="D296" s="34">
        <v>0</v>
      </c>
      <c r="E296" s="34">
        <v>0</v>
      </c>
      <c r="F296" s="34">
        <v>0</v>
      </c>
      <c r="G296" s="34">
        <v>0.64</v>
      </c>
      <c r="H296" s="34">
        <v>0</v>
      </c>
      <c r="I296" s="34">
        <v>22.1</v>
      </c>
      <c r="J296" s="34">
        <v>24.91</v>
      </c>
      <c r="K296" t="str">
        <f t="shared" si="4"/>
        <v>6651</v>
      </c>
    </row>
    <row r="297" spans="1:11" ht="14.25" x14ac:dyDescent="0.2">
      <c r="A297" s="35">
        <v>6660</v>
      </c>
      <c r="B297" s="35" t="s">
        <v>695</v>
      </c>
      <c r="C297" s="34">
        <v>6.26</v>
      </c>
      <c r="D297" s="34">
        <v>0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6.26</v>
      </c>
      <c r="K297" t="str">
        <f t="shared" si="4"/>
        <v>6660</v>
      </c>
    </row>
    <row r="298" spans="1:11" ht="14.25" x14ac:dyDescent="0.2">
      <c r="A298" s="35">
        <v>6700</v>
      </c>
      <c r="B298" s="35" t="s">
        <v>696</v>
      </c>
      <c r="C298" s="34">
        <v>3.13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3.13</v>
      </c>
      <c r="K298" t="str">
        <f t="shared" si="4"/>
        <v>6700</v>
      </c>
    </row>
    <row r="299" spans="1:11" ht="14.25" x14ac:dyDescent="0.2">
      <c r="A299" s="35">
        <v>6741</v>
      </c>
      <c r="B299" s="35" t="s">
        <v>697</v>
      </c>
      <c r="C299" s="34">
        <v>2.4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>
        <v>0</v>
      </c>
      <c r="J299" s="34">
        <v>2.4</v>
      </c>
      <c r="K299" t="str">
        <f t="shared" si="4"/>
        <v>6741</v>
      </c>
    </row>
    <row r="300" spans="1:11" ht="14.25" x14ac:dyDescent="0.2">
      <c r="A300" s="35">
        <v>6759</v>
      </c>
      <c r="B300" s="35" t="s">
        <v>698</v>
      </c>
      <c r="C300" s="34">
        <v>5.6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5.6</v>
      </c>
      <c r="K300" t="str">
        <f t="shared" si="4"/>
        <v>6759</v>
      </c>
    </row>
    <row r="301" spans="1:11" ht="14.25" x14ac:dyDescent="0.2">
      <c r="A301" s="35">
        <v>6762</v>
      </c>
      <c r="B301" s="35" t="s">
        <v>699</v>
      </c>
      <c r="C301" s="34">
        <v>4.5999999999999996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4.5999999999999996</v>
      </c>
      <c r="K301" t="str">
        <f t="shared" si="4"/>
        <v>6762</v>
      </c>
    </row>
    <row r="302" spans="1:11" ht="14.25" x14ac:dyDescent="0.2">
      <c r="A302" s="35">
        <v>6768</v>
      </c>
      <c r="B302" s="35" t="s">
        <v>700</v>
      </c>
      <c r="C302" s="34">
        <v>17.32</v>
      </c>
      <c r="D302" s="34">
        <v>0</v>
      </c>
      <c r="E302" s="34">
        <v>0</v>
      </c>
      <c r="F302" s="34">
        <v>0</v>
      </c>
      <c r="G302" s="34">
        <v>3.5</v>
      </c>
      <c r="H302" s="34">
        <v>0</v>
      </c>
      <c r="I302" s="34">
        <v>0</v>
      </c>
      <c r="J302" s="34">
        <v>20.82</v>
      </c>
      <c r="K302" t="str">
        <f t="shared" si="4"/>
        <v>6768</v>
      </c>
    </row>
    <row r="303" spans="1:11" ht="14.25" x14ac:dyDescent="0.2">
      <c r="A303" s="35">
        <v>6795</v>
      </c>
      <c r="B303" s="35" t="s">
        <v>701</v>
      </c>
      <c r="C303" s="34">
        <v>35.21</v>
      </c>
      <c r="D303" s="34">
        <v>0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35.21</v>
      </c>
      <c r="K303" t="str">
        <f t="shared" si="4"/>
        <v>6795</v>
      </c>
    </row>
    <row r="304" spans="1:11" ht="14.25" x14ac:dyDescent="0.2">
      <c r="A304" s="35">
        <v>6822</v>
      </c>
      <c r="B304" s="35" t="s">
        <v>702</v>
      </c>
      <c r="C304" s="34">
        <v>103.1</v>
      </c>
      <c r="D304" s="34">
        <v>0</v>
      </c>
      <c r="E304" s="34">
        <v>0</v>
      </c>
      <c r="F304" s="34">
        <v>0.19</v>
      </c>
      <c r="G304" s="34">
        <v>0</v>
      </c>
      <c r="H304" s="34">
        <v>0</v>
      </c>
      <c r="I304" s="34">
        <v>0</v>
      </c>
      <c r="J304" s="34">
        <v>103.29</v>
      </c>
      <c r="K304" t="str">
        <f t="shared" si="4"/>
        <v>6822</v>
      </c>
    </row>
    <row r="305" spans="1:11" ht="14.25" x14ac:dyDescent="0.2">
      <c r="A305" s="35">
        <v>6840</v>
      </c>
      <c r="B305" s="35" t="s">
        <v>703</v>
      </c>
      <c r="C305" s="34">
        <v>14.64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14.64</v>
      </c>
      <c r="K305" t="str">
        <f t="shared" si="4"/>
        <v>6840</v>
      </c>
    </row>
    <row r="306" spans="1:11" ht="14.25" x14ac:dyDescent="0.2">
      <c r="A306" s="35">
        <v>6854</v>
      </c>
      <c r="B306" s="35" t="s">
        <v>704</v>
      </c>
      <c r="C306" s="34">
        <v>3.6</v>
      </c>
      <c r="D306" s="34">
        <v>0</v>
      </c>
      <c r="E306" s="34">
        <v>0</v>
      </c>
      <c r="F306" s="34">
        <v>0</v>
      </c>
      <c r="G306" s="34">
        <v>0.46</v>
      </c>
      <c r="H306" s="34">
        <v>0</v>
      </c>
      <c r="I306" s="34">
        <v>0</v>
      </c>
      <c r="J306" s="34">
        <v>4.0599999999999996</v>
      </c>
      <c r="K306" t="str">
        <f t="shared" si="4"/>
        <v>6854</v>
      </c>
    </row>
    <row r="307" spans="1:11" ht="14.25" x14ac:dyDescent="0.2">
      <c r="A307" s="35">
        <v>6867</v>
      </c>
      <c r="B307" s="35" t="s">
        <v>705</v>
      </c>
      <c r="C307" s="34">
        <v>12.7</v>
      </c>
      <c r="D307" s="34">
        <v>0.01</v>
      </c>
      <c r="E307" s="34">
        <v>0</v>
      </c>
      <c r="F307" s="34">
        <v>0</v>
      </c>
      <c r="G307" s="34">
        <v>0</v>
      </c>
      <c r="H307" s="34">
        <v>0</v>
      </c>
      <c r="I307" s="34">
        <v>0</v>
      </c>
      <c r="J307" s="34">
        <v>12.71</v>
      </c>
      <c r="K307" t="str">
        <f t="shared" si="4"/>
        <v>6867</v>
      </c>
    </row>
    <row r="308" spans="1:11" ht="14.25" x14ac:dyDescent="0.2">
      <c r="A308" s="35">
        <v>6921</v>
      </c>
      <c r="B308" s="35" t="s">
        <v>706</v>
      </c>
      <c r="C308" s="34">
        <v>2.86</v>
      </c>
      <c r="D308" s="34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2.86</v>
      </c>
      <c r="K308" t="str">
        <f t="shared" si="4"/>
        <v>6921</v>
      </c>
    </row>
    <row r="309" spans="1:11" ht="14.25" x14ac:dyDescent="0.2">
      <c r="A309" s="35">
        <v>6930</v>
      </c>
      <c r="B309" s="35" t="s">
        <v>707</v>
      </c>
      <c r="C309" s="34">
        <v>7.33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7.33</v>
      </c>
      <c r="K309" t="str">
        <f t="shared" si="4"/>
        <v>6930</v>
      </c>
    </row>
    <row r="310" spans="1:11" ht="14.25" x14ac:dyDescent="0.2">
      <c r="A310" s="35">
        <v>6937</v>
      </c>
      <c r="B310" s="35" t="s">
        <v>708</v>
      </c>
      <c r="C310" s="34">
        <v>1.73</v>
      </c>
      <c r="D310" s="34">
        <v>0</v>
      </c>
      <c r="E310" s="34">
        <v>0</v>
      </c>
      <c r="F310" s="34">
        <v>0.27</v>
      </c>
      <c r="G310" s="34">
        <v>0.38</v>
      </c>
      <c r="H310" s="34">
        <v>0</v>
      </c>
      <c r="I310" s="34">
        <v>0</v>
      </c>
      <c r="J310" s="34">
        <v>2.38</v>
      </c>
      <c r="K310" t="str">
        <f t="shared" si="4"/>
        <v>6937</v>
      </c>
    </row>
    <row r="311" spans="1:11" ht="14.25" x14ac:dyDescent="0.2">
      <c r="A311" s="35">
        <v>6943</v>
      </c>
      <c r="B311" s="35" t="s">
        <v>709</v>
      </c>
      <c r="C311" s="34">
        <v>3.16</v>
      </c>
      <c r="D311" s="34">
        <v>0</v>
      </c>
      <c r="E311" s="34">
        <v>0</v>
      </c>
      <c r="F311" s="34">
        <v>0.09</v>
      </c>
      <c r="G311" s="34">
        <v>0</v>
      </c>
      <c r="H311" s="34">
        <v>0</v>
      </c>
      <c r="I311" s="34">
        <v>0</v>
      </c>
      <c r="J311" s="34">
        <v>3.25</v>
      </c>
      <c r="K311" t="str">
        <f t="shared" si="4"/>
        <v>6943</v>
      </c>
    </row>
    <row r="312" spans="1:11" ht="14.25" x14ac:dyDescent="0.2">
      <c r="A312" s="35">
        <v>6950</v>
      </c>
      <c r="B312" s="35" t="s">
        <v>710</v>
      </c>
      <c r="C312" s="34">
        <v>19.850000000000001</v>
      </c>
      <c r="D312" s="34">
        <v>0</v>
      </c>
      <c r="E312" s="34">
        <v>0</v>
      </c>
      <c r="F312" s="34">
        <v>0</v>
      </c>
      <c r="G312" s="34">
        <v>0</v>
      </c>
      <c r="H312" s="34">
        <v>0</v>
      </c>
      <c r="I312" s="34">
        <v>0</v>
      </c>
      <c r="J312" s="34">
        <v>19.850000000000001</v>
      </c>
      <c r="K312" t="str">
        <f t="shared" si="4"/>
        <v>6950</v>
      </c>
    </row>
    <row r="313" spans="1:11" ht="14.25" x14ac:dyDescent="0.2">
      <c r="A313" s="35">
        <v>6957</v>
      </c>
      <c r="B313" s="35" t="s">
        <v>711</v>
      </c>
      <c r="C313" s="34">
        <v>142.97</v>
      </c>
      <c r="D313" s="34">
        <v>0</v>
      </c>
      <c r="E313" s="34">
        <v>0</v>
      </c>
      <c r="F313" s="34">
        <v>0.81</v>
      </c>
      <c r="G313" s="34">
        <v>0</v>
      </c>
      <c r="H313" s="34">
        <v>0</v>
      </c>
      <c r="I313" s="34">
        <v>0</v>
      </c>
      <c r="J313" s="34">
        <v>143.78</v>
      </c>
      <c r="K313" t="str">
        <f t="shared" si="4"/>
        <v>6957</v>
      </c>
    </row>
    <row r="314" spans="1:11" ht="14.25" x14ac:dyDescent="0.2">
      <c r="A314" s="35">
        <v>6961</v>
      </c>
      <c r="B314" s="35" t="s">
        <v>712</v>
      </c>
      <c r="C314" s="34">
        <v>33.68</v>
      </c>
      <c r="D314" s="34">
        <v>0.01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33.69</v>
      </c>
      <c r="K314" t="str">
        <f t="shared" si="4"/>
        <v>6961</v>
      </c>
    </row>
    <row r="315" spans="1:11" ht="14.25" x14ac:dyDescent="0.2">
      <c r="A315" s="35">
        <v>6969</v>
      </c>
      <c r="B315" s="35" t="s">
        <v>713</v>
      </c>
      <c r="C315" s="34">
        <v>0.28999999999999998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0.28999999999999998</v>
      </c>
      <c r="K315" t="str">
        <f t="shared" si="4"/>
        <v>6969</v>
      </c>
    </row>
    <row r="316" spans="1:11" ht="14.25" x14ac:dyDescent="0.2">
      <c r="A316" s="35">
        <v>6975</v>
      </c>
      <c r="B316" s="35" t="s">
        <v>714</v>
      </c>
      <c r="C316" s="34">
        <v>9.57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4">
        <v>9.57</v>
      </c>
      <c r="K316" t="str">
        <f t="shared" si="4"/>
        <v>6975</v>
      </c>
    </row>
    <row r="317" spans="1:11" ht="14.25" x14ac:dyDescent="0.2">
      <c r="A317" s="35">
        <v>6983</v>
      </c>
      <c r="B317" s="35" t="s">
        <v>715</v>
      </c>
      <c r="C317" s="34">
        <v>0.65</v>
      </c>
      <c r="D317" s="34">
        <v>0.02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0.67</v>
      </c>
      <c r="K317" t="str">
        <f t="shared" si="4"/>
        <v>6983</v>
      </c>
    </row>
    <row r="318" spans="1:11" ht="14.25" x14ac:dyDescent="0.2">
      <c r="A318" s="35">
        <v>6985</v>
      </c>
      <c r="B318" s="35" t="s">
        <v>716</v>
      </c>
      <c r="C318" s="34">
        <v>2.4700000000000002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4">
        <v>2.4700000000000002</v>
      </c>
      <c r="K318" t="str">
        <f t="shared" si="4"/>
        <v>6985</v>
      </c>
    </row>
    <row r="319" spans="1:11" ht="14.25" x14ac:dyDescent="0.2">
      <c r="A319" s="35">
        <v>6987</v>
      </c>
      <c r="B319" s="35" t="s">
        <v>717</v>
      </c>
      <c r="C319" s="34">
        <v>1.58</v>
      </c>
      <c r="D319" s="34">
        <v>0</v>
      </c>
      <c r="E319" s="34">
        <v>0</v>
      </c>
      <c r="F319" s="34">
        <v>0</v>
      </c>
      <c r="G319" s="34">
        <v>0</v>
      </c>
      <c r="H319" s="34">
        <v>0</v>
      </c>
      <c r="I319" s="34">
        <v>0</v>
      </c>
      <c r="J319" s="34">
        <v>1.58</v>
      </c>
      <c r="K319" t="str">
        <f t="shared" si="4"/>
        <v>6987</v>
      </c>
    </row>
    <row r="320" spans="1:11" ht="14.25" x14ac:dyDescent="0.2">
      <c r="A320" s="35">
        <v>6990</v>
      </c>
      <c r="B320" s="35" t="s">
        <v>718</v>
      </c>
      <c r="C320" s="34">
        <v>2.62</v>
      </c>
      <c r="D320" s="34">
        <v>0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4">
        <v>2.62</v>
      </c>
      <c r="K320" t="str">
        <f t="shared" si="4"/>
        <v>6990</v>
      </c>
    </row>
    <row r="321" spans="1:11" ht="14.25" x14ac:dyDescent="0.2">
      <c r="A321" s="35">
        <v>6992</v>
      </c>
      <c r="B321" s="35" t="s">
        <v>719</v>
      </c>
      <c r="C321" s="34">
        <v>1.47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4">
        <v>1.47</v>
      </c>
      <c r="K321" t="str">
        <f t="shared" si="4"/>
        <v>6992</v>
      </c>
    </row>
    <row r="322" spans="1:11" ht="14.25" x14ac:dyDescent="0.2">
      <c r="A322" s="35">
        <v>7002</v>
      </c>
      <c r="B322" s="35" t="s">
        <v>720</v>
      </c>
      <c r="C322" s="34">
        <v>0.64</v>
      </c>
      <c r="D322" s="34">
        <v>0</v>
      </c>
      <c r="E322" s="34">
        <v>0</v>
      </c>
      <c r="F322" s="34">
        <v>0</v>
      </c>
      <c r="G322" s="34">
        <v>0.72</v>
      </c>
      <c r="H322" s="34">
        <v>0</v>
      </c>
      <c r="I322" s="34">
        <v>0</v>
      </c>
      <c r="J322" s="34">
        <v>1.36</v>
      </c>
      <c r="K322" t="str">
        <f t="shared" si="4"/>
        <v>7002</v>
      </c>
    </row>
    <row r="323" spans="1:11" ht="14.25" x14ac:dyDescent="0.2">
      <c r="A323" s="35">
        <v>7029</v>
      </c>
      <c r="B323" s="35" t="s">
        <v>721</v>
      </c>
      <c r="C323" s="34">
        <v>12.13</v>
      </c>
      <c r="D323" s="34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12.13</v>
      </c>
      <c r="K323" t="str">
        <f t="shared" ref="K323:K329" si="5">TEXT(A323,"0000")</f>
        <v>7029</v>
      </c>
    </row>
    <row r="324" spans="1:11" ht="14.25" x14ac:dyDescent="0.2">
      <c r="A324" s="35">
        <v>7038</v>
      </c>
      <c r="B324" s="35" t="s">
        <v>722</v>
      </c>
      <c r="C324" s="34">
        <v>4.63</v>
      </c>
      <c r="D324" s="34">
        <v>0</v>
      </c>
      <c r="E324" s="34">
        <v>0</v>
      </c>
      <c r="F324" s="34">
        <v>2.6</v>
      </c>
      <c r="G324" s="34">
        <v>3.59</v>
      </c>
      <c r="H324" s="34">
        <v>0</v>
      </c>
      <c r="I324" s="34">
        <v>0</v>
      </c>
      <c r="J324" s="34">
        <v>10.82</v>
      </c>
      <c r="K324" t="str">
        <f t="shared" si="5"/>
        <v>7038</v>
      </c>
    </row>
    <row r="325" spans="1:11" ht="14.25" x14ac:dyDescent="0.2">
      <c r="A325" s="35">
        <v>7047</v>
      </c>
      <c r="B325" s="35" t="s">
        <v>723</v>
      </c>
      <c r="C325" s="34">
        <v>3.33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3.33</v>
      </c>
      <c r="K325" t="str">
        <f t="shared" si="5"/>
        <v>7047</v>
      </c>
    </row>
    <row r="326" spans="1:11" ht="14.25" x14ac:dyDescent="0.2">
      <c r="A326" s="35">
        <v>7056</v>
      </c>
      <c r="B326" s="35" t="s">
        <v>724</v>
      </c>
      <c r="C326" s="34">
        <v>29.57</v>
      </c>
      <c r="D326" s="34">
        <v>0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29.57</v>
      </c>
      <c r="K326" t="str">
        <f t="shared" si="5"/>
        <v>7056</v>
      </c>
    </row>
    <row r="327" spans="1:11" ht="14.25" x14ac:dyDescent="0.2">
      <c r="A327" s="35">
        <v>7092</v>
      </c>
      <c r="B327" s="35" t="s">
        <v>725</v>
      </c>
      <c r="C327" s="34">
        <v>1.33</v>
      </c>
      <c r="D327" s="34">
        <v>0</v>
      </c>
      <c r="E327" s="34">
        <v>0</v>
      </c>
      <c r="F327" s="34">
        <v>0.64</v>
      </c>
      <c r="G327" s="34">
        <v>2.5299999999999998</v>
      </c>
      <c r="H327" s="34">
        <v>0</v>
      </c>
      <c r="I327" s="34">
        <v>0</v>
      </c>
      <c r="J327" s="34">
        <v>4.5</v>
      </c>
      <c r="K327" t="str">
        <f t="shared" si="5"/>
        <v>7092</v>
      </c>
    </row>
    <row r="328" spans="1:11" ht="14.25" x14ac:dyDescent="0.2">
      <c r="A328" s="35">
        <v>7098</v>
      </c>
      <c r="B328" s="35" t="s">
        <v>726</v>
      </c>
      <c r="C328" s="34">
        <v>4.68</v>
      </c>
      <c r="D328" s="34">
        <v>0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4.68</v>
      </c>
      <c r="K328" t="str">
        <f t="shared" si="5"/>
        <v>7098</v>
      </c>
    </row>
    <row r="329" spans="1:11" ht="14.25" x14ac:dyDescent="0.2">
      <c r="A329" s="35">
        <v>7110</v>
      </c>
      <c r="B329" s="35" t="s">
        <v>727</v>
      </c>
      <c r="C329" s="34">
        <v>5.43</v>
      </c>
      <c r="D329" s="34">
        <v>0</v>
      </c>
      <c r="E329" s="34">
        <v>0</v>
      </c>
      <c r="F329" s="34">
        <v>0.03</v>
      </c>
      <c r="G329" s="34">
        <v>0</v>
      </c>
      <c r="H329" s="34">
        <v>0</v>
      </c>
      <c r="I329" s="34">
        <v>0</v>
      </c>
      <c r="J329" s="34">
        <v>5.46</v>
      </c>
      <c r="K329" t="str">
        <f t="shared" si="5"/>
        <v>7110</v>
      </c>
    </row>
    <row r="330" spans="1:11" ht="14.25" x14ac:dyDescent="0.2">
      <c r="A330" s="35"/>
      <c r="B330" s="35" t="s">
        <v>340</v>
      </c>
      <c r="C330" s="34">
        <f t="shared" ref="C330:J330" si="6">SUM(C3:C329)</f>
        <v>3565.8399999999979</v>
      </c>
      <c r="D330" s="34">
        <f t="shared" si="6"/>
        <v>1.3600000000000005</v>
      </c>
      <c r="E330" s="34">
        <f t="shared" si="6"/>
        <v>18.8</v>
      </c>
      <c r="F330" s="34">
        <f t="shared" si="6"/>
        <v>30.270000000000003</v>
      </c>
      <c r="G330" s="34">
        <f t="shared" si="6"/>
        <v>125.27999999999999</v>
      </c>
      <c r="H330" s="34">
        <f t="shared" si="6"/>
        <v>0</v>
      </c>
      <c r="I330" s="34">
        <f t="shared" si="6"/>
        <v>54.4</v>
      </c>
      <c r="J330" s="34">
        <f t="shared" si="6"/>
        <v>3795.9499999999989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L350"/>
  <sheetViews>
    <sheetView workbookViewId="0">
      <pane xSplit="7" ySplit="3" topLeftCell="H321" activePane="bottomRight" state="frozen"/>
      <selection pane="topRight" activeCell="C1" sqref="C1"/>
      <selection pane="bottomLeft" activeCell="A3" sqref="A3"/>
      <selection pane="bottomRight" activeCell="B1" activeCellId="1" sqref="D1:E1048576 A1:B1048576"/>
    </sheetView>
  </sheetViews>
  <sheetFormatPr defaultColWidth="9.140625" defaultRowHeight="15" x14ac:dyDescent="0.25"/>
  <cols>
    <col min="1" max="2" width="10.5703125" style="6" hidden="1" customWidth="1"/>
    <col min="3" max="3" width="10.5703125" style="6" customWidth="1"/>
    <col min="4" max="5" width="10.5703125" style="6" hidden="1" customWidth="1"/>
    <col min="6" max="6" width="10.5703125" style="6" customWidth="1"/>
    <col min="7" max="7" width="27" style="15" customWidth="1"/>
    <col min="8" max="8" width="14.7109375" style="15" customWidth="1"/>
    <col min="9" max="9" width="13" style="15" customWidth="1"/>
    <col min="10" max="10" width="12.42578125" style="15" customWidth="1"/>
    <col min="11" max="11" width="14" style="15" customWidth="1"/>
    <col min="12" max="12" width="12.5703125" style="15" customWidth="1"/>
    <col min="13" max="13" width="11" style="15" customWidth="1"/>
    <col min="14" max="15" width="10.5703125" style="15" customWidth="1"/>
    <col min="16" max="16" width="9.5703125" style="15" customWidth="1"/>
    <col min="17" max="17" width="10.28515625" style="15" customWidth="1"/>
    <col min="18" max="18" width="9.140625" style="6"/>
    <col min="19" max="20" width="9.140625" style="29" hidden="1" customWidth="1"/>
    <col min="21" max="16384" width="9.140625" style="6"/>
  </cols>
  <sheetData>
    <row r="1" spans="1:246" ht="15.75" x14ac:dyDescent="0.25">
      <c r="F1" s="44" t="s">
        <v>781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46" x14ac:dyDescent="0.25">
      <c r="F2" s="45" t="str">
        <f>CONCATENATE("Source: Iowa Department of Education; Division of Learning and Results; Bureau of Information and Analysis Services; ",Notes!$B$1-2,"-",Notes!$B$1-1," Fall BEDS Staff")</f>
        <v>Source: Iowa Department of Education; Division of Learning and Results; Bureau of Information and Analysis Services; 2019-2020 Fall BEDS Staff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7"/>
      <c r="S2" s="30"/>
      <c r="T2" s="30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</row>
    <row r="3" spans="1:246" s="8" customFormat="1" ht="60" customHeight="1" x14ac:dyDescent="0.25">
      <c r="A3" s="2" t="s">
        <v>405</v>
      </c>
      <c r="B3" s="2" t="s">
        <v>406</v>
      </c>
      <c r="C3" s="5" t="s">
        <v>407</v>
      </c>
      <c r="D3" s="2" t="s">
        <v>408</v>
      </c>
      <c r="E3" s="2" t="s">
        <v>409</v>
      </c>
      <c r="F3" s="26" t="s">
        <v>410</v>
      </c>
      <c r="G3" s="10" t="s">
        <v>780</v>
      </c>
      <c r="H3" s="13" t="s">
        <v>371</v>
      </c>
      <c r="I3" s="13" t="s">
        <v>375</v>
      </c>
      <c r="J3" s="13" t="s">
        <v>372</v>
      </c>
      <c r="K3" s="13" t="s">
        <v>376</v>
      </c>
      <c r="L3" s="13" t="s">
        <v>377</v>
      </c>
      <c r="M3" s="13" t="s">
        <v>378</v>
      </c>
      <c r="N3" s="13" t="s">
        <v>379</v>
      </c>
      <c r="O3" s="13" t="s">
        <v>411</v>
      </c>
      <c r="P3" s="13" t="s">
        <v>341</v>
      </c>
      <c r="Q3" s="13" t="s">
        <v>342</v>
      </c>
      <c r="R3" s="22"/>
      <c r="S3" s="31" t="s">
        <v>760</v>
      </c>
      <c r="T3" s="31"/>
      <c r="U3" s="21"/>
      <c r="V3" s="21"/>
    </row>
    <row r="4" spans="1:246" x14ac:dyDescent="0.25">
      <c r="A4" s="2">
        <v>2021</v>
      </c>
      <c r="B4" s="2" t="s">
        <v>381</v>
      </c>
      <c r="C4" s="3" t="s">
        <v>2</v>
      </c>
      <c r="D4" s="2" t="s">
        <v>728</v>
      </c>
      <c r="E4" s="2" t="s">
        <v>728</v>
      </c>
      <c r="F4" s="3" t="s">
        <v>2</v>
      </c>
      <c r="G4" s="3" t="s">
        <v>413</v>
      </c>
      <c r="H4" s="11">
        <f>IFERROR(INDEX(FinalOpSharingDE!$A$2:$M$333,MATCH(OperationalSharingDetail!$F4,FinalOpSharingDE!$A$2:$A$333,0),3),0)</f>
        <v>8</v>
      </c>
      <c r="I4" s="11">
        <f>IFERROR(INDEX(FinalOpSharingDE!$A$2:$M$333,MATCH(OperationalSharingDetail!$F4,FinalOpSharingDE!$A$2:$A$333,0),8),0)</f>
        <v>0</v>
      </c>
      <c r="J4" s="11">
        <f>IFERROR(INDEX(FinalOpSharingDE!$A$2:$M$333,MATCH(OperationalSharingDetail!$F4,FinalOpSharingDE!$A$2:$A$333,0),6),0)</f>
        <v>0</v>
      </c>
      <c r="K4" s="11">
        <f>IFERROR(INDEX(FinalOpSharingDE!$A$2:$M$333,MATCH(OperationalSharingDetail!$F4,FinalOpSharingDE!$A$2:$A$333,0),9),0)</f>
        <v>5</v>
      </c>
      <c r="L4" s="11">
        <f>IFERROR(INDEX(FinalOpSharingDE!$A$2:$M$333,MATCH(OperationalSharingDetail!$F4,FinalOpSharingDE!$A$2:$A$333,0),7),0)</f>
        <v>0</v>
      </c>
      <c r="M4" s="11">
        <f>IFERROR(INDEX(FinalOpSharingDE!$A$2:$M$333,MATCH(OperationalSharingDetail!$F4,FinalOpSharingDE!$A$2:$A$333,0),4),0)</f>
        <v>3</v>
      </c>
      <c r="N4" s="11">
        <f>IFERROR(INDEX(FinalOpSharingDE!$A$2:$M$333,MATCH(OperationalSharingDetail!$F4,FinalOpSharingDE!$A$2:$A$333,0),5),0)</f>
        <v>3</v>
      </c>
      <c r="O4" s="11">
        <f>IFERROR(INDEX(FinalOpSharingDE!$A$2:$M$333,MATCH(OperationalSharingDetail!$F4,FinalOpSharingDE!$A$2:$A$333,0),10),0)</f>
        <v>0</v>
      </c>
      <c r="P4" s="11">
        <f t="shared" ref="P4:P67" si="0">SUM(H4:O4)</f>
        <v>19</v>
      </c>
      <c r="Q4" s="11">
        <f>IF(P4&gt;21,21,P4)</f>
        <v>19</v>
      </c>
      <c r="S4" s="29">
        <f>IF(P4&lt;22,P4,21)</f>
        <v>19</v>
      </c>
      <c r="T4" s="32">
        <f>S4-Q4</f>
        <v>0</v>
      </c>
      <c r="U4" s="12"/>
    </row>
    <row r="5" spans="1:246" x14ac:dyDescent="0.25">
      <c r="A5" s="2">
        <v>2021</v>
      </c>
      <c r="B5" s="2" t="s">
        <v>381</v>
      </c>
      <c r="C5" s="3" t="s">
        <v>3</v>
      </c>
      <c r="D5" s="2" t="s">
        <v>728</v>
      </c>
      <c r="E5" s="2" t="s">
        <v>728</v>
      </c>
      <c r="F5" s="3" t="s">
        <v>3</v>
      </c>
      <c r="G5" s="3" t="s">
        <v>729</v>
      </c>
      <c r="H5" s="11">
        <f>IFERROR(INDEX(FinalOpSharingDE!$A$2:$M$333,MATCH(OperationalSharingDetail!$F5,FinalOpSharingDE!$A$2:$A$333,0),3),0)</f>
        <v>0</v>
      </c>
      <c r="I5" s="11">
        <f>IFERROR(INDEX(FinalOpSharingDE!$A$2:$M$333,MATCH(OperationalSharingDetail!$F5,FinalOpSharingDE!$A$2:$A$333,0),8),0)</f>
        <v>0</v>
      </c>
      <c r="J5" s="11">
        <f>IFERROR(INDEX(FinalOpSharingDE!$A$2:$M$333,MATCH(OperationalSharingDetail!$F5,FinalOpSharingDE!$A$2:$A$333,0),6),0)</f>
        <v>0</v>
      </c>
      <c r="K5" s="11">
        <f>IFERROR(INDEX(FinalOpSharingDE!$A$2:$M$333,MATCH(OperationalSharingDetail!$F5,FinalOpSharingDE!$A$2:$A$333,0),9),0)</f>
        <v>0</v>
      </c>
      <c r="L5" s="11">
        <f>IFERROR(INDEX(FinalOpSharingDE!$A$2:$M$333,MATCH(OperationalSharingDetail!$F5,FinalOpSharingDE!$A$2:$A$333,0),7),0)</f>
        <v>0</v>
      </c>
      <c r="M5" s="11">
        <f>IFERROR(INDEX(FinalOpSharingDE!$A$2:$M$333,MATCH(OperationalSharingDetail!$F5,FinalOpSharingDE!$A$2:$A$333,0),4),0)</f>
        <v>0</v>
      </c>
      <c r="N5" s="11">
        <f>IFERROR(INDEX(FinalOpSharingDE!$A$2:$M$333,MATCH(OperationalSharingDetail!$F5,FinalOpSharingDE!$A$2:$A$333,0),5),0)</f>
        <v>0</v>
      </c>
      <c r="O5" s="11">
        <f>IFERROR(INDEX(FinalOpSharingDE!$A$2:$M$333,MATCH(OperationalSharingDetail!$F5,FinalOpSharingDE!$A$2:$A$333,0),10),0)</f>
        <v>0</v>
      </c>
      <c r="P5" s="11">
        <f t="shared" si="0"/>
        <v>0</v>
      </c>
      <c r="Q5" s="11">
        <f t="shared" ref="Q5:Q68" si="1">IF(P5&gt;21,21,P5)</f>
        <v>0</v>
      </c>
      <c r="S5" s="29">
        <f t="shared" ref="S5:S68" si="2">IF(P5&lt;22,P5,21)</f>
        <v>0</v>
      </c>
      <c r="T5" s="32">
        <f t="shared" ref="T5:T68" si="3">S5-Q5</f>
        <v>0</v>
      </c>
    </row>
    <row r="6" spans="1:246" x14ac:dyDescent="0.25">
      <c r="A6" s="2">
        <v>2021</v>
      </c>
      <c r="B6" s="2" t="s">
        <v>382</v>
      </c>
      <c r="C6" s="3" t="s">
        <v>1</v>
      </c>
      <c r="D6" s="2" t="s">
        <v>728</v>
      </c>
      <c r="E6" s="2" t="s">
        <v>728</v>
      </c>
      <c r="F6" s="3" t="s">
        <v>1</v>
      </c>
      <c r="G6" s="3" t="s">
        <v>0</v>
      </c>
      <c r="H6" s="11">
        <f>IFERROR(INDEX(FinalOpSharingDE!$A$2:$M$333,MATCH(OperationalSharingDetail!$F6,FinalOpSharingDE!$A$2:$A$333,0),3),0)</f>
        <v>0</v>
      </c>
      <c r="I6" s="11">
        <f>IFERROR(INDEX(FinalOpSharingDE!$A$2:$M$333,MATCH(OperationalSharingDetail!$F6,FinalOpSharingDE!$A$2:$A$333,0),8),0)</f>
        <v>0</v>
      </c>
      <c r="J6" s="11">
        <f>IFERROR(INDEX(FinalOpSharingDE!$A$2:$M$333,MATCH(OperationalSharingDetail!$F6,FinalOpSharingDE!$A$2:$A$333,0),6),0)</f>
        <v>0</v>
      </c>
      <c r="K6" s="11">
        <f>IFERROR(INDEX(FinalOpSharingDE!$A$2:$M$333,MATCH(OperationalSharingDetail!$F6,FinalOpSharingDE!$A$2:$A$333,0),9),0)</f>
        <v>0</v>
      </c>
      <c r="L6" s="11">
        <f>IFERROR(INDEX(FinalOpSharingDE!$A$2:$M$333,MATCH(OperationalSharingDetail!$F6,FinalOpSharingDE!$A$2:$A$333,0),7),0)</f>
        <v>5</v>
      </c>
      <c r="M6" s="11">
        <f>IFERROR(INDEX(FinalOpSharingDE!$A$2:$M$333,MATCH(OperationalSharingDetail!$F6,FinalOpSharingDE!$A$2:$A$333,0),4),0)</f>
        <v>3</v>
      </c>
      <c r="N6" s="11">
        <f>IFERROR(INDEX(FinalOpSharingDE!$A$2:$M$333,MATCH(OperationalSharingDetail!$F6,FinalOpSharingDE!$A$2:$A$333,0),5),0)</f>
        <v>0</v>
      </c>
      <c r="O6" s="11">
        <f>IFERROR(INDEX(FinalOpSharingDE!$A$2:$M$333,MATCH(OperationalSharingDetail!$F6,FinalOpSharingDE!$A$2:$A$333,0),10),0)</f>
        <v>3</v>
      </c>
      <c r="P6" s="11">
        <f t="shared" si="0"/>
        <v>11</v>
      </c>
      <c r="Q6" s="11">
        <f t="shared" si="1"/>
        <v>11</v>
      </c>
      <c r="S6" s="29">
        <f t="shared" si="2"/>
        <v>11</v>
      </c>
      <c r="T6" s="32">
        <f t="shared" si="3"/>
        <v>0</v>
      </c>
    </row>
    <row r="7" spans="1:246" x14ac:dyDescent="0.25">
      <c r="A7" s="2">
        <v>2021</v>
      </c>
      <c r="B7" s="2" t="s">
        <v>383</v>
      </c>
      <c r="C7" s="3" t="s">
        <v>23</v>
      </c>
      <c r="D7" s="2" t="s">
        <v>728</v>
      </c>
      <c r="E7" s="2" t="s">
        <v>728</v>
      </c>
      <c r="F7" s="3" t="s">
        <v>23</v>
      </c>
      <c r="G7" s="3" t="s">
        <v>343</v>
      </c>
      <c r="H7" s="11">
        <f>IFERROR(INDEX(FinalOpSharingDE!$A$2:$M$333,MATCH(OperationalSharingDetail!$F7,FinalOpSharingDE!$A$2:$A$333,0),3),0)</f>
        <v>0</v>
      </c>
      <c r="I7" s="11">
        <f>IFERROR(INDEX(FinalOpSharingDE!$A$2:$M$333,MATCH(OperationalSharingDetail!$F7,FinalOpSharingDE!$A$2:$A$333,0),8),0)</f>
        <v>0</v>
      </c>
      <c r="J7" s="11">
        <f>IFERROR(INDEX(FinalOpSharingDE!$A$2:$M$333,MATCH(OperationalSharingDetail!$F7,FinalOpSharingDE!$A$2:$A$333,0),6),0)</f>
        <v>0</v>
      </c>
      <c r="K7" s="11">
        <f>IFERROR(INDEX(FinalOpSharingDE!$A$2:$M$333,MATCH(OperationalSharingDetail!$F7,FinalOpSharingDE!$A$2:$A$333,0),9),0)</f>
        <v>5</v>
      </c>
      <c r="L7" s="11">
        <f>IFERROR(INDEX(FinalOpSharingDE!$A$2:$M$333,MATCH(OperationalSharingDetail!$F7,FinalOpSharingDE!$A$2:$A$333,0),7),0)</f>
        <v>5</v>
      </c>
      <c r="M7" s="11">
        <f>IFERROR(INDEX(FinalOpSharingDE!$A$2:$M$333,MATCH(OperationalSharingDetail!$F7,FinalOpSharingDE!$A$2:$A$333,0),4),0)</f>
        <v>0</v>
      </c>
      <c r="N7" s="11">
        <f>IFERROR(INDEX(FinalOpSharingDE!$A$2:$M$333,MATCH(OperationalSharingDetail!$F7,FinalOpSharingDE!$A$2:$A$333,0),5),0)</f>
        <v>0</v>
      </c>
      <c r="O7" s="11">
        <f>IFERROR(INDEX(FinalOpSharingDE!$A$2:$M$333,MATCH(OperationalSharingDetail!$F7,FinalOpSharingDE!$A$2:$A$333,0),10),0)</f>
        <v>3</v>
      </c>
      <c r="P7" s="11">
        <f t="shared" si="0"/>
        <v>13</v>
      </c>
      <c r="Q7" s="11">
        <f t="shared" si="1"/>
        <v>13</v>
      </c>
      <c r="S7" s="29">
        <f t="shared" si="2"/>
        <v>13</v>
      </c>
      <c r="T7" s="32">
        <f t="shared" si="3"/>
        <v>0</v>
      </c>
    </row>
    <row r="8" spans="1:246" x14ac:dyDescent="0.25">
      <c r="A8" s="2">
        <v>2021</v>
      </c>
      <c r="B8" s="2" t="s">
        <v>384</v>
      </c>
      <c r="C8" s="3" t="s">
        <v>4</v>
      </c>
      <c r="D8" s="2" t="s">
        <v>728</v>
      </c>
      <c r="E8" s="2" t="s">
        <v>728</v>
      </c>
      <c r="F8" s="3" t="s">
        <v>4</v>
      </c>
      <c r="G8" s="3" t="s">
        <v>730</v>
      </c>
      <c r="H8" s="11">
        <f>IFERROR(INDEX(FinalOpSharingDE!$A$2:$M$333,MATCH(OperationalSharingDetail!$F8,FinalOpSharingDE!$A$2:$A$333,0),3),0)</f>
        <v>8</v>
      </c>
      <c r="I8" s="11">
        <f>IFERROR(INDEX(FinalOpSharingDE!$A$2:$M$333,MATCH(OperationalSharingDetail!$F8,FinalOpSharingDE!$A$2:$A$333,0),8),0)</f>
        <v>0</v>
      </c>
      <c r="J8" s="11">
        <f>IFERROR(INDEX(FinalOpSharingDE!$A$2:$M$333,MATCH(OperationalSharingDetail!$F8,FinalOpSharingDE!$A$2:$A$333,0),6),0)</f>
        <v>5</v>
      </c>
      <c r="K8" s="11">
        <f>IFERROR(INDEX(FinalOpSharingDE!$A$2:$M$333,MATCH(OperationalSharingDetail!$F8,FinalOpSharingDE!$A$2:$A$333,0),9),0)</f>
        <v>5</v>
      </c>
      <c r="L8" s="11">
        <f>IFERROR(INDEX(FinalOpSharingDE!$A$2:$M$333,MATCH(OperationalSharingDetail!$F8,FinalOpSharingDE!$A$2:$A$333,0),7),0)</f>
        <v>5</v>
      </c>
      <c r="M8" s="11">
        <f>IFERROR(INDEX(FinalOpSharingDE!$A$2:$M$333,MATCH(OperationalSharingDetail!$F8,FinalOpSharingDE!$A$2:$A$333,0),4),0)</f>
        <v>0</v>
      </c>
      <c r="N8" s="11">
        <f>IFERROR(INDEX(FinalOpSharingDE!$A$2:$M$333,MATCH(OperationalSharingDetail!$F8,FinalOpSharingDE!$A$2:$A$333,0),5),0)</f>
        <v>0</v>
      </c>
      <c r="O8" s="11">
        <f>IFERROR(INDEX(FinalOpSharingDE!$A$2:$M$333,MATCH(OperationalSharingDetail!$F8,FinalOpSharingDE!$A$2:$A$333,0),10),0)</f>
        <v>0</v>
      </c>
      <c r="P8" s="11">
        <f t="shared" si="0"/>
        <v>23</v>
      </c>
      <c r="Q8" s="11">
        <f t="shared" si="1"/>
        <v>21</v>
      </c>
      <c r="S8" s="29">
        <f t="shared" si="2"/>
        <v>21</v>
      </c>
      <c r="T8" s="32">
        <f t="shared" si="3"/>
        <v>0</v>
      </c>
    </row>
    <row r="9" spans="1:246" x14ac:dyDescent="0.25">
      <c r="A9" s="2">
        <v>2021</v>
      </c>
      <c r="B9" s="2" t="s">
        <v>385</v>
      </c>
      <c r="C9" s="3" t="s">
        <v>5</v>
      </c>
      <c r="D9" s="2" t="s">
        <v>728</v>
      </c>
      <c r="E9" s="2" t="s">
        <v>728</v>
      </c>
      <c r="F9" s="3" t="s">
        <v>5</v>
      </c>
      <c r="G9" s="3" t="s">
        <v>416</v>
      </c>
      <c r="H9" s="11">
        <f>IFERROR(INDEX(FinalOpSharingDE!$A$2:$M$333,MATCH(OperationalSharingDetail!$F9,FinalOpSharingDE!$A$2:$A$333,0),3),0)</f>
        <v>8</v>
      </c>
      <c r="I9" s="11">
        <f>IFERROR(INDEX(FinalOpSharingDE!$A$2:$M$333,MATCH(OperationalSharingDetail!$F9,FinalOpSharingDE!$A$2:$A$333,0),8),0)</f>
        <v>5</v>
      </c>
      <c r="J9" s="11">
        <f>IFERROR(INDEX(FinalOpSharingDE!$A$2:$M$333,MATCH(OperationalSharingDetail!$F9,FinalOpSharingDE!$A$2:$A$333,0),6),0)</f>
        <v>5</v>
      </c>
      <c r="K9" s="11">
        <f>IFERROR(INDEX(FinalOpSharingDE!$A$2:$M$333,MATCH(OperationalSharingDetail!$F9,FinalOpSharingDE!$A$2:$A$333,0),9),0)</f>
        <v>5</v>
      </c>
      <c r="L9" s="11">
        <f>IFERROR(INDEX(FinalOpSharingDE!$A$2:$M$333,MATCH(OperationalSharingDetail!$F9,FinalOpSharingDE!$A$2:$A$333,0),7),0)</f>
        <v>0</v>
      </c>
      <c r="M9" s="11">
        <f>IFERROR(INDEX(FinalOpSharingDE!$A$2:$M$333,MATCH(OperationalSharingDetail!$F9,FinalOpSharingDE!$A$2:$A$333,0),4),0)</f>
        <v>0</v>
      </c>
      <c r="N9" s="11">
        <f>IFERROR(INDEX(FinalOpSharingDE!$A$2:$M$333,MATCH(OperationalSharingDetail!$F9,FinalOpSharingDE!$A$2:$A$333,0),5),0)</f>
        <v>3</v>
      </c>
      <c r="O9" s="11">
        <f>IFERROR(INDEX(FinalOpSharingDE!$A$2:$M$333,MATCH(OperationalSharingDetail!$F9,FinalOpSharingDE!$A$2:$A$333,0),10),0)</f>
        <v>0</v>
      </c>
      <c r="P9" s="11">
        <f t="shared" si="0"/>
        <v>26</v>
      </c>
      <c r="Q9" s="11">
        <f t="shared" si="1"/>
        <v>21</v>
      </c>
      <c r="S9" s="29">
        <f t="shared" si="2"/>
        <v>21</v>
      </c>
      <c r="T9" s="32">
        <f t="shared" si="3"/>
        <v>0</v>
      </c>
    </row>
    <row r="10" spans="1:246" x14ac:dyDescent="0.25">
      <c r="A10" s="2">
        <v>2021</v>
      </c>
      <c r="B10" s="2" t="s">
        <v>386</v>
      </c>
      <c r="C10" s="3" t="s">
        <v>6</v>
      </c>
      <c r="D10" s="2" t="s">
        <v>728</v>
      </c>
      <c r="E10" s="2" t="s">
        <v>728</v>
      </c>
      <c r="F10" s="3" t="s">
        <v>6</v>
      </c>
      <c r="G10" s="3" t="s">
        <v>417</v>
      </c>
      <c r="H10" s="11">
        <f>IFERROR(INDEX(FinalOpSharingDE!$A$2:$M$333,MATCH(OperationalSharingDetail!$F10,FinalOpSharingDE!$A$2:$A$333,0),3),0)</f>
        <v>0</v>
      </c>
      <c r="I10" s="11">
        <f>IFERROR(INDEX(FinalOpSharingDE!$A$2:$M$333,MATCH(OperationalSharingDetail!$F10,FinalOpSharingDE!$A$2:$A$333,0),8),0)</f>
        <v>0</v>
      </c>
      <c r="J10" s="11">
        <f>IFERROR(INDEX(FinalOpSharingDE!$A$2:$M$333,MATCH(OperationalSharingDetail!$F10,FinalOpSharingDE!$A$2:$A$333,0),6),0)</f>
        <v>0</v>
      </c>
      <c r="K10" s="11">
        <f>IFERROR(INDEX(FinalOpSharingDE!$A$2:$M$333,MATCH(OperationalSharingDetail!$F10,FinalOpSharingDE!$A$2:$A$333,0),9),0)</f>
        <v>0</v>
      </c>
      <c r="L10" s="11">
        <f>IFERROR(INDEX(FinalOpSharingDE!$A$2:$M$333,MATCH(OperationalSharingDetail!$F10,FinalOpSharingDE!$A$2:$A$333,0),7),0)</f>
        <v>0</v>
      </c>
      <c r="M10" s="11">
        <f>IFERROR(INDEX(FinalOpSharingDE!$A$2:$M$333,MATCH(OperationalSharingDetail!$F10,FinalOpSharingDE!$A$2:$A$333,0),4),0)</f>
        <v>0</v>
      </c>
      <c r="N10" s="11">
        <f>IFERROR(INDEX(FinalOpSharingDE!$A$2:$M$333,MATCH(OperationalSharingDetail!$F10,FinalOpSharingDE!$A$2:$A$333,0),5),0)</f>
        <v>0</v>
      </c>
      <c r="O10" s="11">
        <f>IFERROR(INDEX(FinalOpSharingDE!$A$2:$M$333,MATCH(OperationalSharingDetail!$F10,FinalOpSharingDE!$A$2:$A$333,0),10),0)</f>
        <v>0</v>
      </c>
      <c r="P10" s="11">
        <f t="shared" si="0"/>
        <v>0</v>
      </c>
      <c r="Q10" s="11">
        <f t="shared" si="1"/>
        <v>0</v>
      </c>
      <c r="S10" s="29">
        <f t="shared" si="2"/>
        <v>0</v>
      </c>
      <c r="T10" s="32">
        <f t="shared" si="3"/>
        <v>0</v>
      </c>
    </row>
    <row r="11" spans="1:246" x14ac:dyDescent="0.25">
      <c r="A11" s="2">
        <v>2021</v>
      </c>
      <c r="B11" s="2" t="s">
        <v>387</v>
      </c>
      <c r="C11" s="3" t="s">
        <v>7</v>
      </c>
      <c r="D11" s="2" t="s">
        <v>728</v>
      </c>
      <c r="E11" s="2" t="s">
        <v>728</v>
      </c>
      <c r="F11" s="3" t="s">
        <v>7</v>
      </c>
      <c r="G11" s="3" t="s">
        <v>418</v>
      </c>
      <c r="H11" s="11">
        <f>IFERROR(INDEX(FinalOpSharingDE!$A$2:$M$333,MATCH(OperationalSharingDetail!$F11,FinalOpSharingDE!$A$2:$A$333,0),3),0)</f>
        <v>0</v>
      </c>
      <c r="I11" s="11">
        <f>IFERROR(INDEX(FinalOpSharingDE!$A$2:$M$333,MATCH(OperationalSharingDetail!$F11,FinalOpSharingDE!$A$2:$A$333,0),8),0)</f>
        <v>5</v>
      </c>
      <c r="J11" s="11">
        <f>IFERROR(INDEX(FinalOpSharingDE!$A$2:$M$333,MATCH(OperationalSharingDetail!$F11,FinalOpSharingDE!$A$2:$A$333,0),6),0)</f>
        <v>5</v>
      </c>
      <c r="K11" s="11">
        <f>IFERROR(INDEX(FinalOpSharingDE!$A$2:$M$333,MATCH(OperationalSharingDetail!$F11,FinalOpSharingDE!$A$2:$A$333,0),9),0)</f>
        <v>0</v>
      </c>
      <c r="L11" s="11">
        <f>IFERROR(INDEX(FinalOpSharingDE!$A$2:$M$333,MATCH(OperationalSharingDetail!$F11,FinalOpSharingDE!$A$2:$A$333,0),7),0)</f>
        <v>0</v>
      </c>
      <c r="M11" s="11">
        <f>IFERROR(INDEX(FinalOpSharingDE!$A$2:$M$333,MATCH(OperationalSharingDetail!$F11,FinalOpSharingDE!$A$2:$A$333,0),4),0)</f>
        <v>0</v>
      </c>
      <c r="N11" s="11">
        <f>IFERROR(INDEX(FinalOpSharingDE!$A$2:$M$333,MATCH(OperationalSharingDetail!$F11,FinalOpSharingDE!$A$2:$A$333,0),5),0)</f>
        <v>0</v>
      </c>
      <c r="O11" s="11">
        <f>IFERROR(INDEX(FinalOpSharingDE!$A$2:$M$333,MATCH(OperationalSharingDetail!$F11,FinalOpSharingDE!$A$2:$A$333,0),10),0)</f>
        <v>0</v>
      </c>
      <c r="P11" s="11">
        <f t="shared" si="0"/>
        <v>10</v>
      </c>
      <c r="Q11" s="11">
        <f t="shared" si="1"/>
        <v>10</v>
      </c>
      <c r="S11" s="29">
        <f t="shared" si="2"/>
        <v>10</v>
      </c>
      <c r="T11" s="32">
        <f t="shared" si="3"/>
        <v>0</v>
      </c>
    </row>
    <row r="12" spans="1:246" x14ac:dyDescent="0.25">
      <c r="A12" s="2">
        <v>2021</v>
      </c>
      <c r="B12" s="2" t="s">
        <v>382</v>
      </c>
      <c r="C12" s="3" t="s">
        <v>8</v>
      </c>
      <c r="D12" s="2" t="s">
        <v>728</v>
      </c>
      <c r="E12" s="2" t="s">
        <v>728</v>
      </c>
      <c r="F12" s="3" t="s">
        <v>8</v>
      </c>
      <c r="G12" s="3" t="s">
        <v>419</v>
      </c>
      <c r="H12" s="11">
        <f>IFERROR(INDEX(FinalOpSharingDE!$A$2:$M$333,MATCH(OperationalSharingDetail!$F12,FinalOpSharingDE!$A$2:$A$333,0),3),0)</f>
        <v>8</v>
      </c>
      <c r="I12" s="11">
        <f>IFERROR(INDEX(FinalOpSharingDE!$A$2:$M$333,MATCH(OperationalSharingDetail!$F12,FinalOpSharingDE!$A$2:$A$333,0),8),0)</f>
        <v>0</v>
      </c>
      <c r="J12" s="11">
        <f>IFERROR(INDEX(FinalOpSharingDE!$A$2:$M$333,MATCH(OperationalSharingDetail!$F12,FinalOpSharingDE!$A$2:$A$333,0),6),0)</f>
        <v>0</v>
      </c>
      <c r="K12" s="11">
        <f>IFERROR(INDEX(FinalOpSharingDE!$A$2:$M$333,MATCH(OperationalSharingDetail!$F12,FinalOpSharingDE!$A$2:$A$333,0),9),0)</f>
        <v>5</v>
      </c>
      <c r="L12" s="11">
        <f>IFERROR(INDEX(FinalOpSharingDE!$A$2:$M$333,MATCH(OperationalSharingDetail!$F12,FinalOpSharingDE!$A$2:$A$333,0),7),0)</f>
        <v>5</v>
      </c>
      <c r="M12" s="11">
        <f>IFERROR(INDEX(FinalOpSharingDE!$A$2:$M$333,MATCH(OperationalSharingDetail!$F12,FinalOpSharingDE!$A$2:$A$333,0),4),0)</f>
        <v>0</v>
      </c>
      <c r="N12" s="11">
        <f>IFERROR(INDEX(FinalOpSharingDE!$A$2:$M$333,MATCH(OperationalSharingDetail!$F12,FinalOpSharingDE!$A$2:$A$333,0),5),0)</f>
        <v>0</v>
      </c>
      <c r="O12" s="11">
        <f>IFERROR(INDEX(FinalOpSharingDE!$A$2:$M$333,MATCH(OperationalSharingDetail!$F12,FinalOpSharingDE!$A$2:$A$333,0),10),0)</f>
        <v>0</v>
      </c>
      <c r="P12" s="11">
        <f t="shared" si="0"/>
        <v>18</v>
      </c>
      <c r="Q12" s="11">
        <f t="shared" si="1"/>
        <v>18</v>
      </c>
      <c r="S12" s="29">
        <f t="shared" si="2"/>
        <v>18</v>
      </c>
      <c r="T12" s="32">
        <f t="shared" si="3"/>
        <v>0</v>
      </c>
    </row>
    <row r="13" spans="1:246" x14ac:dyDescent="0.25">
      <c r="A13" s="2">
        <v>2021</v>
      </c>
      <c r="B13" s="2" t="s">
        <v>385</v>
      </c>
      <c r="C13" s="3" t="s">
        <v>9</v>
      </c>
      <c r="D13" s="2" t="s">
        <v>388</v>
      </c>
      <c r="E13" s="2" t="s">
        <v>728</v>
      </c>
      <c r="F13" s="3" t="s">
        <v>9</v>
      </c>
      <c r="G13" s="3" t="s">
        <v>420</v>
      </c>
      <c r="H13" s="11">
        <f>IFERROR(INDEX(FinalOpSharingDE!$A$2:$M$333,MATCH(OperationalSharingDetail!$F13,FinalOpSharingDE!$A$2:$A$333,0),3),0)</f>
        <v>0</v>
      </c>
      <c r="I13" s="11">
        <f>IFERROR(INDEX(FinalOpSharingDE!$A$2:$M$333,MATCH(OperationalSharingDetail!$F13,FinalOpSharingDE!$A$2:$A$333,0),8),0)</f>
        <v>0</v>
      </c>
      <c r="J13" s="11">
        <f>IFERROR(INDEX(FinalOpSharingDE!$A$2:$M$333,MATCH(OperationalSharingDetail!$F13,FinalOpSharingDE!$A$2:$A$333,0),6),0)</f>
        <v>0</v>
      </c>
      <c r="K13" s="11">
        <f>IFERROR(INDEX(FinalOpSharingDE!$A$2:$M$333,MATCH(OperationalSharingDetail!$F13,FinalOpSharingDE!$A$2:$A$333,0),9),0)</f>
        <v>5</v>
      </c>
      <c r="L13" s="11">
        <f>IFERROR(INDEX(FinalOpSharingDE!$A$2:$M$333,MATCH(OperationalSharingDetail!$F13,FinalOpSharingDE!$A$2:$A$333,0),7),0)</f>
        <v>5</v>
      </c>
      <c r="M13" s="11">
        <f>IFERROR(INDEX(FinalOpSharingDE!$A$2:$M$333,MATCH(OperationalSharingDetail!$F13,FinalOpSharingDE!$A$2:$A$333,0),4),0)</f>
        <v>0</v>
      </c>
      <c r="N13" s="11">
        <f>IFERROR(INDEX(FinalOpSharingDE!$A$2:$M$333,MATCH(OperationalSharingDetail!$F13,FinalOpSharingDE!$A$2:$A$333,0),5),0)</f>
        <v>0</v>
      </c>
      <c r="O13" s="11">
        <f>IFERROR(INDEX(FinalOpSharingDE!$A$2:$M$333,MATCH(OperationalSharingDetail!$F13,FinalOpSharingDE!$A$2:$A$333,0),10),0)</f>
        <v>0</v>
      </c>
      <c r="P13" s="11">
        <f t="shared" si="0"/>
        <v>10</v>
      </c>
      <c r="Q13" s="11">
        <f>IF(P13&gt;21,21,P13)</f>
        <v>10</v>
      </c>
      <c r="S13" s="29">
        <f t="shared" si="2"/>
        <v>10</v>
      </c>
      <c r="T13" s="32">
        <f t="shared" si="3"/>
        <v>0</v>
      </c>
    </row>
    <row r="14" spans="1:246" x14ac:dyDescent="0.25">
      <c r="A14" s="2">
        <v>2021</v>
      </c>
      <c r="B14" s="2" t="s">
        <v>389</v>
      </c>
      <c r="C14" s="3" t="s">
        <v>10</v>
      </c>
      <c r="D14" s="2" t="s">
        <v>728</v>
      </c>
      <c r="E14" s="2" t="s">
        <v>728</v>
      </c>
      <c r="F14" s="3" t="s">
        <v>10</v>
      </c>
      <c r="G14" s="3" t="s">
        <v>421</v>
      </c>
      <c r="H14" s="11">
        <f>IFERROR(INDEX(FinalOpSharingDE!$A$2:$M$333,MATCH(OperationalSharingDetail!$F14,FinalOpSharingDE!$A$2:$A$333,0),3),0)</f>
        <v>0</v>
      </c>
      <c r="I14" s="11">
        <f>IFERROR(INDEX(FinalOpSharingDE!$A$2:$M$333,MATCH(OperationalSharingDetail!$F14,FinalOpSharingDE!$A$2:$A$333,0),8),0)</f>
        <v>0</v>
      </c>
      <c r="J14" s="11">
        <f>IFERROR(INDEX(FinalOpSharingDE!$A$2:$M$333,MATCH(OperationalSharingDetail!$F14,FinalOpSharingDE!$A$2:$A$333,0),6),0)</f>
        <v>5</v>
      </c>
      <c r="K14" s="11">
        <f>IFERROR(INDEX(FinalOpSharingDE!$A$2:$M$333,MATCH(OperationalSharingDetail!$F14,FinalOpSharingDE!$A$2:$A$333,0),9),0)</f>
        <v>5</v>
      </c>
      <c r="L14" s="11">
        <f>IFERROR(INDEX(FinalOpSharingDE!$A$2:$M$333,MATCH(OperationalSharingDetail!$F14,FinalOpSharingDE!$A$2:$A$333,0),7),0)</f>
        <v>5</v>
      </c>
      <c r="M14" s="11">
        <f>IFERROR(INDEX(FinalOpSharingDE!$A$2:$M$333,MATCH(OperationalSharingDetail!$F14,FinalOpSharingDE!$A$2:$A$333,0),4),0)</f>
        <v>0</v>
      </c>
      <c r="N14" s="11">
        <f>IFERROR(INDEX(FinalOpSharingDE!$A$2:$M$333,MATCH(OperationalSharingDetail!$F14,FinalOpSharingDE!$A$2:$A$333,0),5),0)</f>
        <v>0</v>
      </c>
      <c r="O14" s="11">
        <f>IFERROR(INDEX(FinalOpSharingDE!$A$2:$M$333,MATCH(OperationalSharingDetail!$F14,FinalOpSharingDE!$A$2:$A$333,0),10),0)</f>
        <v>3</v>
      </c>
      <c r="P14" s="11">
        <f t="shared" si="0"/>
        <v>18</v>
      </c>
      <c r="Q14" s="11">
        <f t="shared" si="1"/>
        <v>18</v>
      </c>
      <c r="S14" s="29">
        <f t="shared" si="2"/>
        <v>18</v>
      </c>
      <c r="T14" s="32">
        <f t="shared" si="3"/>
        <v>0</v>
      </c>
    </row>
    <row r="15" spans="1:246" x14ac:dyDescent="0.25">
      <c r="A15" s="2">
        <v>2021</v>
      </c>
      <c r="B15" s="2" t="s">
        <v>385</v>
      </c>
      <c r="C15" s="3" t="s">
        <v>12</v>
      </c>
      <c r="D15" s="2" t="s">
        <v>22</v>
      </c>
      <c r="E15" s="2" t="s">
        <v>728</v>
      </c>
      <c r="F15" s="3" t="s">
        <v>12</v>
      </c>
      <c r="G15" s="3" t="s">
        <v>423</v>
      </c>
      <c r="H15" s="11">
        <f>IFERROR(INDEX(FinalOpSharingDE!$A$2:$M$333,MATCH(OperationalSharingDetail!$F15,FinalOpSharingDE!$A$2:$A$333,0),3),0)</f>
        <v>0</v>
      </c>
      <c r="I15" s="11">
        <f>IFERROR(INDEX(FinalOpSharingDE!$A$2:$M$333,MATCH(OperationalSharingDetail!$F15,FinalOpSharingDE!$A$2:$A$333,0),8),0)</f>
        <v>0</v>
      </c>
      <c r="J15" s="11">
        <f>IFERROR(INDEX(FinalOpSharingDE!$A$2:$M$333,MATCH(OperationalSharingDetail!$F15,FinalOpSharingDE!$A$2:$A$333,0),6),0)</f>
        <v>0</v>
      </c>
      <c r="K15" s="11">
        <f>IFERROR(INDEX(FinalOpSharingDE!$A$2:$M$333,MATCH(OperationalSharingDetail!$F15,FinalOpSharingDE!$A$2:$A$333,0),9),0)</f>
        <v>0</v>
      </c>
      <c r="L15" s="11">
        <f>IFERROR(INDEX(FinalOpSharingDE!$A$2:$M$333,MATCH(OperationalSharingDetail!$F15,FinalOpSharingDE!$A$2:$A$333,0),7),0)</f>
        <v>0</v>
      </c>
      <c r="M15" s="11">
        <f>IFERROR(INDEX(FinalOpSharingDE!$A$2:$M$333,MATCH(OperationalSharingDetail!$F15,FinalOpSharingDE!$A$2:$A$333,0),4),0)</f>
        <v>0</v>
      </c>
      <c r="N15" s="11">
        <f>IFERROR(INDEX(FinalOpSharingDE!$A$2:$M$333,MATCH(OperationalSharingDetail!$F15,FinalOpSharingDE!$A$2:$A$333,0),5),0)</f>
        <v>0</v>
      </c>
      <c r="O15" s="11">
        <f>IFERROR(INDEX(FinalOpSharingDE!$A$2:$M$333,MATCH(OperationalSharingDetail!$F15,FinalOpSharingDE!$A$2:$A$333,0),10),0)</f>
        <v>0</v>
      </c>
      <c r="P15" s="11">
        <f t="shared" si="0"/>
        <v>0</v>
      </c>
      <c r="Q15" s="11">
        <f t="shared" si="1"/>
        <v>0</v>
      </c>
      <c r="S15" s="29">
        <f t="shared" si="2"/>
        <v>0</v>
      </c>
      <c r="T15" s="32">
        <f t="shared" si="3"/>
        <v>0</v>
      </c>
    </row>
    <row r="16" spans="1:246" x14ac:dyDescent="0.25">
      <c r="A16" s="2">
        <v>2021</v>
      </c>
      <c r="B16" s="2" t="s">
        <v>381</v>
      </c>
      <c r="C16" s="3" t="s">
        <v>13</v>
      </c>
      <c r="D16" s="2" t="s">
        <v>728</v>
      </c>
      <c r="E16" s="2" t="s">
        <v>728</v>
      </c>
      <c r="F16" s="3" t="s">
        <v>13</v>
      </c>
      <c r="G16" s="3" t="s">
        <v>424</v>
      </c>
      <c r="H16" s="11">
        <f>IFERROR(INDEX(FinalOpSharingDE!$A$2:$M$333,MATCH(OperationalSharingDetail!$F16,FinalOpSharingDE!$A$2:$A$333,0),3),0)</f>
        <v>0</v>
      </c>
      <c r="I16" s="11">
        <f>IFERROR(INDEX(FinalOpSharingDE!$A$2:$M$333,MATCH(OperationalSharingDetail!$F16,FinalOpSharingDE!$A$2:$A$333,0),8),0)</f>
        <v>0</v>
      </c>
      <c r="J16" s="11">
        <f>IFERROR(INDEX(FinalOpSharingDE!$A$2:$M$333,MATCH(OperationalSharingDetail!$F16,FinalOpSharingDE!$A$2:$A$333,0),6),0)</f>
        <v>0</v>
      </c>
      <c r="K16" s="11">
        <f>IFERROR(INDEX(FinalOpSharingDE!$A$2:$M$333,MATCH(OperationalSharingDetail!$F16,FinalOpSharingDE!$A$2:$A$333,0),9),0)</f>
        <v>0</v>
      </c>
      <c r="L16" s="11">
        <f>IFERROR(INDEX(FinalOpSharingDE!$A$2:$M$333,MATCH(OperationalSharingDetail!$F16,FinalOpSharingDE!$A$2:$A$333,0),7),0)</f>
        <v>0</v>
      </c>
      <c r="M16" s="11">
        <f>IFERROR(INDEX(FinalOpSharingDE!$A$2:$M$333,MATCH(OperationalSharingDetail!$F16,FinalOpSharingDE!$A$2:$A$333,0),4),0)</f>
        <v>0</v>
      </c>
      <c r="N16" s="11">
        <f>IFERROR(INDEX(FinalOpSharingDE!$A$2:$M$333,MATCH(OperationalSharingDetail!$F16,FinalOpSharingDE!$A$2:$A$333,0),5),0)</f>
        <v>0</v>
      </c>
      <c r="O16" s="11">
        <f>IFERROR(INDEX(FinalOpSharingDE!$A$2:$M$333,MATCH(OperationalSharingDetail!$F16,FinalOpSharingDE!$A$2:$A$333,0),10),0)</f>
        <v>0</v>
      </c>
      <c r="P16" s="11">
        <f t="shared" si="0"/>
        <v>0</v>
      </c>
      <c r="Q16" s="11">
        <f t="shared" si="1"/>
        <v>0</v>
      </c>
      <c r="S16" s="29">
        <f t="shared" si="2"/>
        <v>0</v>
      </c>
      <c r="T16" s="32">
        <f t="shared" si="3"/>
        <v>0</v>
      </c>
    </row>
    <row r="17" spans="1:20" x14ac:dyDescent="0.25">
      <c r="A17" s="2">
        <v>2021</v>
      </c>
      <c r="B17" s="2" t="s">
        <v>387</v>
      </c>
      <c r="C17" s="3" t="s">
        <v>14</v>
      </c>
      <c r="D17" s="2" t="s">
        <v>728</v>
      </c>
      <c r="E17" s="2" t="s">
        <v>728</v>
      </c>
      <c r="F17" s="3" t="s">
        <v>14</v>
      </c>
      <c r="G17" s="3" t="s">
        <v>425</v>
      </c>
      <c r="H17" s="11">
        <f>IFERROR(INDEX(FinalOpSharingDE!$A$2:$M$333,MATCH(OperationalSharingDetail!$F17,FinalOpSharingDE!$A$2:$A$333,0),3),0)</f>
        <v>0</v>
      </c>
      <c r="I17" s="11">
        <f>IFERROR(INDEX(FinalOpSharingDE!$A$2:$M$333,MATCH(OperationalSharingDetail!$F17,FinalOpSharingDE!$A$2:$A$333,0),8),0)</f>
        <v>0</v>
      </c>
      <c r="J17" s="11">
        <f>IFERROR(INDEX(FinalOpSharingDE!$A$2:$M$333,MATCH(OperationalSharingDetail!$F17,FinalOpSharingDE!$A$2:$A$333,0),6),0)</f>
        <v>0</v>
      </c>
      <c r="K17" s="11">
        <f>IFERROR(INDEX(FinalOpSharingDE!$A$2:$M$333,MATCH(OperationalSharingDetail!$F17,FinalOpSharingDE!$A$2:$A$333,0),9),0)</f>
        <v>0</v>
      </c>
      <c r="L17" s="11">
        <f>IFERROR(INDEX(FinalOpSharingDE!$A$2:$M$333,MATCH(OperationalSharingDetail!$F17,FinalOpSharingDE!$A$2:$A$333,0),7),0)</f>
        <v>0</v>
      </c>
      <c r="M17" s="11">
        <f>IFERROR(INDEX(FinalOpSharingDE!$A$2:$M$333,MATCH(OperationalSharingDetail!$F17,FinalOpSharingDE!$A$2:$A$333,0),4),0)</f>
        <v>0</v>
      </c>
      <c r="N17" s="11">
        <f>IFERROR(INDEX(FinalOpSharingDE!$A$2:$M$333,MATCH(OperationalSharingDetail!$F17,FinalOpSharingDE!$A$2:$A$333,0),5),0)</f>
        <v>3</v>
      </c>
      <c r="O17" s="11">
        <f>IFERROR(INDEX(FinalOpSharingDE!$A$2:$M$333,MATCH(OperationalSharingDetail!$F17,FinalOpSharingDE!$A$2:$A$333,0),10),0)</f>
        <v>3</v>
      </c>
      <c r="P17" s="11">
        <f t="shared" si="0"/>
        <v>6</v>
      </c>
      <c r="Q17" s="11">
        <f t="shared" si="1"/>
        <v>6</v>
      </c>
      <c r="S17" s="29">
        <f t="shared" si="2"/>
        <v>6</v>
      </c>
      <c r="T17" s="32">
        <f t="shared" si="3"/>
        <v>0</v>
      </c>
    </row>
    <row r="18" spans="1:20" x14ac:dyDescent="0.25">
      <c r="A18" s="2">
        <v>2021</v>
      </c>
      <c r="B18" s="2" t="s">
        <v>390</v>
      </c>
      <c r="C18" s="3" t="s">
        <v>15</v>
      </c>
      <c r="D18" s="2" t="s">
        <v>728</v>
      </c>
      <c r="E18" s="2" t="s">
        <v>728</v>
      </c>
      <c r="F18" s="3" t="s">
        <v>15</v>
      </c>
      <c r="G18" s="3" t="s">
        <v>426</v>
      </c>
      <c r="H18" s="11">
        <f>IFERROR(INDEX(FinalOpSharingDE!$A$2:$M$333,MATCH(OperationalSharingDetail!$F18,FinalOpSharingDE!$A$2:$A$333,0),3),0)</f>
        <v>8</v>
      </c>
      <c r="I18" s="11">
        <f>IFERROR(INDEX(FinalOpSharingDE!$A$2:$M$333,MATCH(OperationalSharingDetail!$F18,FinalOpSharingDE!$A$2:$A$333,0),8),0)</f>
        <v>5</v>
      </c>
      <c r="J18" s="11">
        <f>IFERROR(INDEX(FinalOpSharingDE!$A$2:$M$333,MATCH(OperationalSharingDetail!$F18,FinalOpSharingDE!$A$2:$A$333,0),6),0)</f>
        <v>5</v>
      </c>
      <c r="K18" s="11">
        <f>IFERROR(INDEX(FinalOpSharingDE!$A$2:$M$333,MATCH(OperationalSharingDetail!$F18,FinalOpSharingDE!$A$2:$A$333,0),9),0)</f>
        <v>5</v>
      </c>
      <c r="L18" s="11">
        <f>IFERROR(INDEX(FinalOpSharingDE!$A$2:$M$333,MATCH(OperationalSharingDetail!$F18,FinalOpSharingDE!$A$2:$A$333,0),7),0)</f>
        <v>0</v>
      </c>
      <c r="M18" s="11">
        <f>IFERROR(INDEX(FinalOpSharingDE!$A$2:$M$333,MATCH(OperationalSharingDetail!$F18,FinalOpSharingDE!$A$2:$A$333,0),4),0)</f>
        <v>0</v>
      </c>
      <c r="N18" s="11">
        <f>IFERROR(INDEX(FinalOpSharingDE!$A$2:$M$333,MATCH(OperationalSharingDetail!$F18,FinalOpSharingDE!$A$2:$A$333,0),5),0)</f>
        <v>0</v>
      </c>
      <c r="O18" s="11">
        <f>IFERROR(INDEX(FinalOpSharingDE!$A$2:$M$333,MATCH(OperationalSharingDetail!$F18,FinalOpSharingDE!$A$2:$A$333,0),10),0)</f>
        <v>0</v>
      </c>
      <c r="P18" s="11">
        <f t="shared" si="0"/>
        <v>23</v>
      </c>
      <c r="Q18" s="11">
        <f t="shared" si="1"/>
        <v>21</v>
      </c>
      <c r="S18" s="29">
        <f t="shared" si="2"/>
        <v>21</v>
      </c>
      <c r="T18" s="32">
        <f t="shared" si="3"/>
        <v>0</v>
      </c>
    </row>
    <row r="19" spans="1:20" x14ac:dyDescent="0.25">
      <c r="A19" s="2">
        <v>2021</v>
      </c>
      <c r="B19" s="2" t="s">
        <v>381</v>
      </c>
      <c r="C19" s="3" t="s">
        <v>16</v>
      </c>
      <c r="D19" s="2" t="s">
        <v>728</v>
      </c>
      <c r="E19" s="2" t="s">
        <v>728</v>
      </c>
      <c r="F19" s="3" t="s">
        <v>16</v>
      </c>
      <c r="G19" s="3" t="s">
        <v>427</v>
      </c>
      <c r="H19" s="11">
        <f>IFERROR(INDEX(FinalOpSharingDE!$A$2:$M$333,MATCH(OperationalSharingDetail!$F19,FinalOpSharingDE!$A$2:$A$333,0),3),0)</f>
        <v>0</v>
      </c>
      <c r="I19" s="11">
        <f>IFERROR(INDEX(FinalOpSharingDE!$A$2:$M$333,MATCH(OperationalSharingDetail!$F19,FinalOpSharingDE!$A$2:$A$333,0),8),0)</f>
        <v>0</v>
      </c>
      <c r="J19" s="11">
        <f>IFERROR(INDEX(FinalOpSharingDE!$A$2:$M$333,MATCH(OperationalSharingDetail!$F19,FinalOpSharingDE!$A$2:$A$333,0),6),0)</f>
        <v>0</v>
      </c>
      <c r="K19" s="11">
        <f>IFERROR(INDEX(FinalOpSharingDE!$A$2:$M$333,MATCH(OperationalSharingDetail!$F19,FinalOpSharingDE!$A$2:$A$333,0),9),0)</f>
        <v>0</v>
      </c>
      <c r="L19" s="11">
        <f>IFERROR(INDEX(FinalOpSharingDE!$A$2:$M$333,MATCH(OperationalSharingDetail!$F19,FinalOpSharingDE!$A$2:$A$333,0),7),0)</f>
        <v>0</v>
      </c>
      <c r="M19" s="11">
        <f>IFERROR(INDEX(FinalOpSharingDE!$A$2:$M$333,MATCH(OperationalSharingDetail!$F19,FinalOpSharingDE!$A$2:$A$333,0),4),0)</f>
        <v>0</v>
      </c>
      <c r="N19" s="11">
        <f>IFERROR(INDEX(FinalOpSharingDE!$A$2:$M$333,MATCH(OperationalSharingDetail!$F19,FinalOpSharingDE!$A$2:$A$333,0),5),0)</f>
        <v>0</v>
      </c>
      <c r="O19" s="11">
        <f>IFERROR(INDEX(FinalOpSharingDE!$A$2:$M$333,MATCH(OperationalSharingDetail!$F19,FinalOpSharingDE!$A$2:$A$333,0),10),0)</f>
        <v>0</v>
      </c>
      <c r="P19" s="11">
        <f t="shared" si="0"/>
        <v>0</v>
      </c>
      <c r="Q19" s="11">
        <f t="shared" si="1"/>
        <v>0</v>
      </c>
      <c r="S19" s="29">
        <f t="shared" si="2"/>
        <v>0</v>
      </c>
      <c r="T19" s="32">
        <f t="shared" si="3"/>
        <v>0</v>
      </c>
    </row>
    <row r="20" spans="1:20" x14ac:dyDescent="0.25">
      <c r="A20" s="2">
        <v>2021</v>
      </c>
      <c r="B20" s="2" t="s">
        <v>382</v>
      </c>
      <c r="C20" s="3" t="s">
        <v>17</v>
      </c>
      <c r="D20" s="2" t="s">
        <v>728</v>
      </c>
      <c r="E20" s="2" t="s">
        <v>728</v>
      </c>
      <c r="F20" s="3" t="s">
        <v>17</v>
      </c>
      <c r="G20" s="3" t="s">
        <v>428</v>
      </c>
      <c r="H20" s="11">
        <f>IFERROR(INDEX(FinalOpSharingDE!$A$2:$M$333,MATCH(OperationalSharingDetail!$F20,FinalOpSharingDE!$A$2:$A$333,0),3),0)</f>
        <v>8</v>
      </c>
      <c r="I20" s="11">
        <f>IFERROR(INDEX(FinalOpSharingDE!$A$2:$M$333,MATCH(OperationalSharingDetail!$F20,FinalOpSharingDE!$A$2:$A$333,0),8),0)</f>
        <v>5</v>
      </c>
      <c r="J20" s="11">
        <f>IFERROR(INDEX(FinalOpSharingDE!$A$2:$M$333,MATCH(OperationalSharingDetail!$F20,FinalOpSharingDE!$A$2:$A$333,0),6),0)</f>
        <v>0</v>
      </c>
      <c r="K20" s="11">
        <f>IFERROR(INDEX(FinalOpSharingDE!$A$2:$M$333,MATCH(OperationalSharingDetail!$F20,FinalOpSharingDE!$A$2:$A$333,0),9),0)</f>
        <v>5</v>
      </c>
      <c r="L20" s="11">
        <f>IFERROR(INDEX(FinalOpSharingDE!$A$2:$M$333,MATCH(OperationalSharingDetail!$F20,FinalOpSharingDE!$A$2:$A$333,0),7),0)</f>
        <v>0</v>
      </c>
      <c r="M20" s="11">
        <f>IFERROR(INDEX(FinalOpSharingDE!$A$2:$M$333,MATCH(OperationalSharingDetail!$F20,FinalOpSharingDE!$A$2:$A$333,0),4),0)</f>
        <v>0</v>
      </c>
      <c r="N20" s="11">
        <f>IFERROR(INDEX(FinalOpSharingDE!$A$2:$M$333,MATCH(OperationalSharingDetail!$F20,FinalOpSharingDE!$A$2:$A$333,0),5),0)</f>
        <v>0</v>
      </c>
      <c r="O20" s="11">
        <f>IFERROR(INDEX(FinalOpSharingDE!$A$2:$M$333,MATCH(OperationalSharingDetail!$F20,FinalOpSharingDE!$A$2:$A$333,0),10),0)</f>
        <v>3</v>
      </c>
      <c r="P20" s="11">
        <f t="shared" si="0"/>
        <v>21</v>
      </c>
      <c r="Q20" s="11">
        <f t="shared" si="1"/>
        <v>21</v>
      </c>
      <c r="S20" s="29">
        <f t="shared" si="2"/>
        <v>21</v>
      </c>
      <c r="T20" s="32">
        <f t="shared" si="3"/>
        <v>0</v>
      </c>
    </row>
    <row r="21" spans="1:20" x14ac:dyDescent="0.25">
      <c r="A21" s="2">
        <v>2021</v>
      </c>
      <c r="B21" s="2" t="s">
        <v>384</v>
      </c>
      <c r="C21" s="3" t="s">
        <v>19</v>
      </c>
      <c r="D21" s="2" t="s">
        <v>728</v>
      </c>
      <c r="E21" s="2" t="s">
        <v>728</v>
      </c>
      <c r="F21" s="3" t="s">
        <v>19</v>
      </c>
      <c r="G21" s="3" t="s">
        <v>430</v>
      </c>
      <c r="H21" s="11">
        <f>IFERROR(INDEX(FinalOpSharingDE!$A$2:$M$333,MATCH(OperationalSharingDetail!$F21,FinalOpSharingDE!$A$2:$A$333,0),3),0)</f>
        <v>8</v>
      </c>
      <c r="I21" s="11">
        <f>IFERROR(INDEX(FinalOpSharingDE!$A$2:$M$333,MATCH(OperationalSharingDetail!$F21,FinalOpSharingDE!$A$2:$A$333,0),8),0)</f>
        <v>0</v>
      </c>
      <c r="J21" s="11">
        <f>IFERROR(INDEX(FinalOpSharingDE!$A$2:$M$333,MATCH(OperationalSharingDetail!$F21,FinalOpSharingDE!$A$2:$A$333,0),6),0)</f>
        <v>5</v>
      </c>
      <c r="K21" s="11">
        <f>IFERROR(INDEX(FinalOpSharingDE!$A$2:$M$333,MATCH(OperationalSharingDetail!$F21,FinalOpSharingDE!$A$2:$A$333,0),9),0)</f>
        <v>0</v>
      </c>
      <c r="L21" s="11">
        <f>IFERROR(INDEX(FinalOpSharingDE!$A$2:$M$333,MATCH(OperationalSharingDetail!$F21,FinalOpSharingDE!$A$2:$A$333,0),7),0)</f>
        <v>5</v>
      </c>
      <c r="M21" s="11">
        <f>IFERROR(INDEX(FinalOpSharingDE!$A$2:$M$333,MATCH(OperationalSharingDetail!$F21,FinalOpSharingDE!$A$2:$A$333,0),4),0)</f>
        <v>0</v>
      </c>
      <c r="N21" s="11">
        <f>IFERROR(INDEX(FinalOpSharingDE!$A$2:$M$333,MATCH(OperationalSharingDetail!$F21,FinalOpSharingDE!$A$2:$A$333,0),5),0)</f>
        <v>0</v>
      </c>
      <c r="O21" s="11">
        <f>IFERROR(INDEX(FinalOpSharingDE!$A$2:$M$333,MATCH(OperationalSharingDetail!$F21,FinalOpSharingDE!$A$2:$A$333,0),10),0)</f>
        <v>0</v>
      </c>
      <c r="P21" s="11">
        <f t="shared" si="0"/>
        <v>18</v>
      </c>
      <c r="Q21" s="11">
        <f t="shared" si="1"/>
        <v>18</v>
      </c>
      <c r="S21" s="29">
        <f t="shared" si="2"/>
        <v>18</v>
      </c>
      <c r="T21" s="32">
        <f t="shared" si="3"/>
        <v>0</v>
      </c>
    </row>
    <row r="22" spans="1:20" x14ac:dyDescent="0.25">
      <c r="A22" s="2">
        <v>2021</v>
      </c>
      <c r="B22" s="2" t="s">
        <v>383</v>
      </c>
      <c r="C22" s="3" t="s">
        <v>20</v>
      </c>
      <c r="D22" s="2" t="s">
        <v>728</v>
      </c>
      <c r="E22" s="2" t="s">
        <v>728</v>
      </c>
      <c r="F22" s="3" t="s">
        <v>20</v>
      </c>
      <c r="G22" s="3" t="s">
        <v>431</v>
      </c>
      <c r="H22" s="11">
        <f>IFERROR(INDEX(FinalOpSharingDE!$A$2:$M$333,MATCH(OperationalSharingDetail!$F22,FinalOpSharingDE!$A$2:$A$333,0),3),0)</f>
        <v>0</v>
      </c>
      <c r="I22" s="11">
        <f>IFERROR(INDEX(FinalOpSharingDE!$A$2:$M$333,MATCH(OperationalSharingDetail!$F22,FinalOpSharingDE!$A$2:$A$333,0),8),0)</f>
        <v>5</v>
      </c>
      <c r="J22" s="11">
        <f>IFERROR(INDEX(FinalOpSharingDE!$A$2:$M$333,MATCH(OperationalSharingDetail!$F22,FinalOpSharingDE!$A$2:$A$333,0),6),0)</f>
        <v>0</v>
      </c>
      <c r="K22" s="11">
        <f>IFERROR(INDEX(FinalOpSharingDE!$A$2:$M$333,MATCH(OperationalSharingDetail!$F22,FinalOpSharingDE!$A$2:$A$333,0),9),0)</f>
        <v>5</v>
      </c>
      <c r="L22" s="11">
        <f>IFERROR(INDEX(FinalOpSharingDE!$A$2:$M$333,MATCH(OperationalSharingDetail!$F22,FinalOpSharingDE!$A$2:$A$333,0),7),0)</f>
        <v>0</v>
      </c>
      <c r="M22" s="11">
        <f>IFERROR(INDEX(FinalOpSharingDE!$A$2:$M$333,MATCH(OperationalSharingDetail!$F22,FinalOpSharingDE!$A$2:$A$333,0),4),0)</f>
        <v>0</v>
      </c>
      <c r="N22" s="11">
        <f>IFERROR(INDEX(FinalOpSharingDE!$A$2:$M$333,MATCH(OperationalSharingDetail!$F22,FinalOpSharingDE!$A$2:$A$333,0),5),0)</f>
        <v>0</v>
      </c>
      <c r="O22" s="11">
        <f>IFERROR(INDEX(FinalOpSharingDE!$A$2:$M$333,MATCH(OperationalSharingDetail!$F22,FinalOpSharingDE!$A$2:$A$333,0),10),0)</f>
        <v>0</v>
      </c>
      <c r="P22" s="11">
        <f t="shared" si="0"/>
        <v>10</v>
      </c>
      <c r="Q22" s="11">
        <f t="shared" si="1"/>
        <v>10</v>
      </c>
      <c r="S22" s="29">
        <f t="shared" si="2"/>
        <v>10</v>
      </c>
      <c r="T22" s="32">
        <f t="shared" si="3"/>
        <v>0</v>
      </c>
    </row>
    <row r="23" spans="1:20" x14ac:dyDescent="0.25">
      <c r="A23" s="2">
        <v>2021</v>
      </c>
      <c r="B23" s="2" t="s">
        <v>381</v>
      </c>
      <c r="C23" s="3" t="s">
        <v>21</v>
      </c>
      <c r="D23" s="2" t="s">
        <v>728</v>
      </c>
      <c r="E23" s="2" t="s">
        <v>728</v>
      </c>
      <c r="F23" s="3" t="s">
        <v>21</v>
      </c>
      <c r="G23" s="3" t="s">
        <v>432</v>
      </c>
      <c r="H23" s="11">
        <f>IFERROR(INDEX(FinalOpSharingDE!$A$2:$M$333,MATCH(OperationalSharingDetail!$F23,FinalOpSharingDE!$A$2:$A$333,0),3),0)</f>
        <v>8</v>
      </c>
      <c r="I23" s="11">
        <f>IFERROR(INDEX(FinalOpSharingDE!$A$2:$M$333,MATCH(OperationalSharingDetail!$F23,FinalOpSharingDE!$A$2:$A$333,0),8),0)</f>
        <v>0</v>
      </c>
      <c r="J23" s="11">
        <f>IFERROR(INDEX(FinalOpSharingDE!$A$2:$M$333,MATCH(OperationalSharingDetail!$F23,FinalOpSharingDE!$A$2:$A$333,0),6),0)</f>
        <v>5</v>
      </c>
      <c r="K23" s="11">
        <f>IFERROR(INDEX(FinalOpSharingDE!$A$2:$M$333,MATCH(OperationalSharingDetail!$F23,FinalOpSharingDE!$A$2:$A$333,0),9),0)</f>
        <v>5</v>
      </c>
      <c r="L23" s="11">
        <f>IFERROR(INDEX(FinalOpSharingDE!$A$2:$M$333,MATCH(OperationalSharingDetail!$F23,FinalOpSharingDE!$A$2:$A$333,0),7),0)</f>
        <v>0</v>
      </c>
      <c r="M23" s="11">
        <f>IFERROR(INDEX(FinalOpSharingDE!$A$2:$M$333,MATCH(OperationalSharingDetail!$F23,FinalOpSharingDE!$A$2:$A$333,0),4),0)</f>
        <v>0</v>
      </c>
      <c r="N23" s="11">
        <f>IFERROR(INDEX(FinalOpSharingDE!$A$2:$M$333,MATCH(OperationalSharingDetail!$F23,FinalOpSharingDE!$A$2:$A$333,0),5),0)</f>
        <v>3</v>
      </c>
      <c r="O23" s="11">
        <f>IFERROR(INDEX(FinalOpSharingDE!$A$2:$M$333,MATCH(OperationalSharingDetail!$F23,FinalOpSharingDE!$A$2:$A$333,0),10),0)</f>
        <v>0</v>
      </c>
      <c r="P23" s="11">
        <f t="shared" si="0"/>
        <v>21</v>
      </c>
      <c r="Q23" s="11">
        <f t="shared" si="1"/>
        <v>21</v>
      </c>
      <c r="S23" s="29">
        <f t="shared" si="2"/>
        <v>21</v>
      </c>
      <c r="T23" s="32">
        <f t="shared" si="3"/>
        <v>0</v>
      </c>
    </row>
    <row r="24" spans="1:20" x14ac:dyDescent="0.25">
      <c r="A24" s="2">
        <v>2021</v>
      </c>
      <c r="B24" s="2" t="s">
        <v>381</v>
      </c>
      <c r="C24" s="3" t="s">
        <v>24</v>
      </c>
      <c r="D24" s="2" t="s">
        <v>728</v>
      </c>
      <c r="E24" s="2" t="s">
        <v>728</v>
      </c>
      <c r="F24" s="3" t="s">
        <v>24</v>
      </c>
      <c r="G24" s="3" t="s">
        <v>433</v>
      </c>
      <c r="H24" s="11">
        <f>IFERROR(INDEX(FinalOpSharingDE!$A$2:$M$333,MATCH(OperationalSharingDetail!$F24,FinalOpSharingDE!$A$2:$A$333,0),3),0)</f>
        <v>0</v>
      </c>
      <c r="I24" s="11">
        <f>IFERROR(INDEX(FinalOpSharingDE!$A$2:$M$333,MATCH(OperationalSharingDetail!$F24,FinalOpSharingDE!$A$2:$A$333,0),8),0)</f>
        <v>0</v>
      </c>
      <c r="J24" s="11">
        <f>IFERROR(INDEX(FinalOpSharingDE!$A$2:$M$333,MATCH(OperationalSharingDetail!$F24,FinalOpSharingDE!$A$2:$A$333,0),6),0)</f>
        <v>5</v>
      </c>
      <c r="K24" s="11">
        <f>IFERROR(INDEX(FinalOpSharingDE!$A$2:$M$333,MATCH(OperationalSharingDetail!$F24,FinalOpSharingDE!$A$2:$A$333,0),9),0)</f>
        <v>5</v>
      </c>
      <c r="L24" s="11">
        <f>IFERROR(INDEX(FinalOpSharingDE!$A$2:$M$333,MATCH(OperationalSharingDetail!$F24,FinalOpSharingDE!$A$2:$A$333,0),7),0)</f>
        <v>5</v>
      </c>
      <c r="M24" s="11">
        <f>IFERROR(INDEX(FinalOpSharingDE!$A$2:$M$333,MATCH(OperationalSharingDetail!$F24,FinalOpSharingDE!$A$2:$A$333,0),4),0)</f>
        <v>0</v>
      </c>
      <c r="N24" s="11">
        <f>IFERROR(INDEX(FinalOpSharingDE!$A$2:$M$333,MATCH(OperationalSharingDetail!$F24,FinalOpSharingDE!$A$2:$A$333,0),5),0)</f>
        <v>0</v>
      </c>
      <c r="O24" s="11">
        <f>IFERROR(INDEX(FinalOpSharingDE!$A$2:$M$333,MATCH(OperationalSharingDetail!$F24,FinalOpSharingDE!$A$2:$A$333,0),10),0)</f>
        <v>0</v>
      </c>
      <c r="P24" s="11">
        <f t="shared" si="0"/>
        <v>15</v>
      </c>
      <c r="Q24" s="11">
        <f t="shared" si="1"/>
        <v>15</v>
      </c>
      <c r="S24" s="29">
        <f t="shared" si="2"/>
        <v>15</v>
      </c>
      <c r="T24" s="32">
        <f t="shared" si="3"/>
        <v>0</v>
      </c>
    </row>
    <row r="25" spans="1:20" x14ac:dyDescent="0.25">
      <c r="A25" s="2">
        <v>2021</v>
      </c>
      <c r="B25" s="2" t="s">
        <v>381</v>
      </c>
      <c r="C25" s="3" t="s">
        <v>26</v>
      </c>
      <c r="D25" s="2" t="s">
        <v>728</v>
      </c>
      <c r="E25" s="2" t="s">
        <v>728</v>
      </c>
      <c r="F25" s="3" t="s">
        <v>26</v>
      </c>
      <c r="G25" s="3" t="s">
        <v>434</v>
      </c>
      <c r="H25" s="11">
        <f>IFERROR(INDEX(FinalOpSharingDE!$A$2:$M$333,MATCH(OperationalSharingDetail!$F25,FinalOpSharingDE!$A$2:$A$333,0),3),0)</f>
        <v>0</v>
      </c>
      <c r="I25" s="11">
        <f>IFERROR(INDEX(FinalOpSharingDE!$A$2:$M$333,MATCH(OperationalSharingDetail!$F25,FinalOpSharingDE!$A$2:$A$333,0),8),0)</f>
        <v>0</v>
      </c>
      <c r="J25" s="11">
        <f>IFERROR(INDEX(FinalOpSharingDE!$A$2:$M$333,MATCH(OperationalSharingDetail!$F25,FinalOpSharingDE!$A$2:$A$333,0),6),0)</f>
        <v>0</v>
      </c>
      <c r="K25" s="11">
        <f>IFERROR(INDEX(FinalOpSharingDE!$A$2:$M$333,MATCH(OperationalSharingDetail!$F25,FinalOpSharingDE!$A$2:$A$333,0),9),0)</f>
        <v>0</v>
      </c>
      <c r="L25" s="11">
        <f>IFERROR(INDEX(FinalOpSharingDE!$A$2:$M$333,MATCH(OperationalSharingDetail!$F25,FinalOpSharingDE!$A$2:$A$333,0),7),0)</f>
        <v>0</v>
      </c>
      <c r="M25" s="11">
        <f>IFERROR(INDEX(FinalOpSharingDE!$A$2:$M$333,MATCH(OperationalSharingDetail!$F25,FinalOpSharingDE!$A$2:$A$333,0),4),0)</f>
        <v>3</v>
      </c>
      <c r="N25" s="11">
        <f>IFERROR(INDEX(FinalOpSharingDE!$A$2:$M$333,MATCH(OperationalSharingDetail!$F25,FinalOpSharingDE!$A$2:$A$333,0),5),0)</f>
        <v>3</v>
      </c>
      <c r="O25" s="11">
        <f>IFERROR(INDEX(FinalOpSharingDE!$A$2:$M$333,MATCH(OperationalSharingDetail!$F25,FinalOpSharingDE!$A$2:$A$333,0),10),0)</f>
        <v>0</v>
      </c>
      <c r="P25" s="11">
        <f t="shared" si="0"/>
        <v>6</v>
      </c>
      <c r="Q25" s="11">
        <f t="shared" si="1"/>
        <v>6</v>
      </c>
      <c r="S25" s="29">
        <f t="shared" si="2"/>
        <v>6</v>
      </c>
      <c r="T25" s="32">
        <f t="shared" si="3"/>
        <v>0</v>
      </c>
    </row>
    <row r="26" spans="1:20" x14ac:dyDescent="0.25">
      <c r="A26" s="2">
        <v>2021</v>
      </c>
      <c r="B26" s="2" t="s">
        <v>382</v>
      </c>
      <c r="C26" s="3" t="s">
        <v>28</v>
      </c>
      <c r="D26" s="2" t="s">
        <v>728</v>
      </c>
      <c r="E26" s="2" t="s">
        <v>728</v>
      </c>
      <c r="F26" s="3" t="s">
        <v>28</v>
      </c>
      <c r="G26" s="3" t="s">
        <v>27</v>
      </c>
      <c r="H26" s="11">
        <f>IFERROR(INDEX(FinalOpSharingDE!$A$2:$M$333,MATCH(OperationalSharingDetail!$F26,FinalOpSharingDE!$A$2:$A$333,0),3),0)</f>
        <v>8</v>
      </c>
      <c r="I26" s="11">
        <f>IFERROR(INDEX(FinalOpSharingDE!$A$2:$M$333,MATCH(OperationalSharingDetail!$F26,FinalOpSharingDE!$A$2:$A$333,0),8),0)</f>
        <v>0</v>
      </c>
      <c r="J26" s="11">
        <f>IFERROR(INDEX(FinalOpSharingDE!$A$2:$M$333,MATCH(OperationalSharingDetail!$F26,FinalOpSharingDE!$A$2:$A$333,0),6),0)</f>
        <v>0</v>
      </c>
      <c r="K26" s="11">
        <f>IFERROR(INDEX(FinalOpSharingDE!$A$2:$M$333,MATCH(OperationalSharingDetail!$F26,FinalOpSharingDE!$A$2:$A$333,0),9),0)</f>
        <v>5</v>
      </c>
      <c r="L26" s="11">
        <f>IFERROR(INDEX(FinalOpSharingDE!$A$2:$M$333,MATCH(OperationalSharingDetail!$F26,FinalOpSharingDE!$A$2:$A$333,0),7),0)</f>
        <v>0</v>
      </c>
      <c r="M26" s="11">
        <f>IFERROR(INDEX(FinalOpSharingDE!$A$2:$M$333,MATCH(OperationalSharingDetail!$F26,FinalOpSharingDE!$A$2:$A$333,0),4),0)</f>
        <v>0</v>
      </c>
      <c r="N26" s="11">
        <f>IFERROR(INDEX(FinalOpSharingDE!$A$2:$M$333,MATCH(OperationalSharingDetail!$F26,FinalOpSharingDE!$A$2:$A$333,0),5),0)</f>
        <v>3</v>
      </c>
      <c r="O26" s="11">
        <f>IFERROR(INDEX(FinalOpSharingDE!$A$2:$M$333,MATCH(OperationalSharingDetail!$F26,FinalOpSharingDE!$A$2:$A$333,0),10),0)</f>
        <v>0</v>
      </c>
      <c r="P26" s="11">
        <f t="shared" si="0"/>
        <v>16</v>
      </c>
      <c r="Q26" s="11">
        <f t="shared" si="1"/>
        <v>16</v>
      </c>
      <c r="S26" s="29">
        <f t="shared" si="2"/>
        <v>16</v>
      </c>
      <c r="T26" s="32">
        <f t="shared" si="3"/>
        <v>0</v>
      </c>
    </row>
    <row r="27" spans="1:20" x14ac:dyDescent="0.25">
      <c r="A27" s="2">
        <v>2021</v>
      </c>
      <c r="B27" s="2" t="s">
        <v>383</v>
      </c>
      <c r="C27" s="3" t="s">
        <v>29</v>
      </c>
      <c r="D27" s="2" t="s">
        <v>728</v>
      </c>
      <c r="E27" s="2" t="s">
        <v>728</v>
      </c>
      <c r="F27" s="3" t="s">
        <v>29</v>
      </c>
      <c r="G27" s="3" t="s">
        <v>435</v>
      </c>
      <c r="H27" s="11">
        <f>IFERROR(INDEX(FinalOpSharingDE!$A$2:$M$333,MATCH(OperationalSharingDetail!$F27,FinalOpSharingDE!$A$2:$A$333,0),3),0)</f>
        <v>8</v>
      </c>
      <c r="I27" s="11">
        <f>IFERROR(INDEX(FinalOpSharingDE!$A$2:$M$333,MATCH(OperationalSharingDetail!$F27,FinalOpSharingDE!$A$2:$A$333,0),8),0)</f>
        <v>0</v>
      </c>
      <c r="J27" s="11">
        <f>IFERROR(INDEX(FinalOpSharingDE!$A$2:$M$333,MATCH(OperationalSharingDetail!$F27,FinalOpSharingDE!$A$2:$A$333,0),6),0)</f>
        <v>0</v>
      </c>
      <c r="K27" s="11">
        <f>IFERROR(INDEX(FinalOpSharingDE!$A$2:$M$333,MATCH(OperationalSharingDetail!$F27,FinalOpSharingDE!$A$2:$A$333,0),9),0)</f>
        <v>0</v>
      </c>
      <c r="L27" s="11">
        <f>IFERROR(INDEX(FinalOpSharingDE!$A$2:$M$333,MATCH(OperationalSharingDetail!$F27,FinalOpSharingDE!$A$2:$A$333,0),7),0)</f>
        <v>0</v>
      </c>
      <c r="M27" s="11">
        <f>IFERROR(INDEX(FinalOpSharingDE!$A$2:$M$333,MATCH(OperationalSharingDetail!$F27,FinalOpSharingDE!$A$2:$A$333,0),4),0)</f>
        <v>0</v>
      </c>
      <c r="N27" s="11">
        <f>IFERROR(INDEX(FinalOpSharingDE!$A$2:$M$333,MATCH(OperationalSharingDetail!$F27,FinalOpSharingDE!$A$2:$A$333,0),5),0)</f>
        <v>0</v>
      </c>
      <c r="O27" s="11">
        <f>IFERROR(INDEX(FinalOpSharingDE!$A$2:$M$333,MATCH(OperationalSharingDetail!$F27,FinalOpSharingDE!$A$2:$A$333,0),10),0)</f>
        <v>0</v>
      </c>
      <c r="P27" s="11">
        <f t="shared" si="0"/>
        <v>8</v>
      </c>
      <c r="Q27" s="11">
        <f t="shared" si="1"/>
        <v>8</v>
      </c>
      <c r="S27" s="29">
        <f t="shared" si="2"/>
        <v>8</v>
      </c>
      <c r="T27" s="32">
        <f t="shared" si="3"/>
        <v>0</v>
      </c>
    </row>
    <row r="28" spans="1:20" x14ac:dyDescent="0.25">
      <c r="A28" s="2">
        <v>2021</v>
      </c>
      <c r="B28" s="2" t="s">
        <v>387</v>
      </c>
      <c r="C28" s="3" t="s">
        <v>30</v>
      </c>
      <c r="D28" s="2" t="s">
        <v>728</v>
      </c>
      <c r="E28" s="2" t="s">
        <v>728</v>
      </c>
      <c r="F28" s="3" t="s">
        <v>30</v>
      </c>
      <c r="G28" s="3" t="s">
        <v>436</v>
      </c>
      <c r="H28" s="11">
        <f>IFERROR(INDEX(FinalOpSharingDE!$A$2:$M$333,MATCH(OperationalSharingDetail!$F28,FinalOpSharingDE!$A$2:$A$333,0),3),0)</f>
        <v>8</v>
      </c>
      <c r="I28" s="11">
        <f>IFERROR(INDEX(FinalOpSharingDE!$A$2:$M$333,MATCH(OperationalSharingDetail!$F28,FinalOpSharingDE!$A$2:$A$333,0),8),0)</f>
        <v>5</v>
      </c>
      <c r="J28" s="11">
        <f>IFERROR(INDEX(FinalOpSharingDE!$A$2:$M$333,MATCH(OperationalSharingDetail!$F28,FinalOpSharingDE!$A$2:$A$333,0),6),0)</f>
        <v>0</v>
      </c>
      <c r="K28" s="11">
        <f>IFERROR(INDEX(FinalOpSharingDE!$A$2:$M$333,MATCH(OperationalSharingDetail!$F28,FinalOpSharingDE!$A$2:$A$333,0),9),0)</f>
        <v>0</v>
      </c>
      <c r="L28" s="11">
        <f>IFERROR(INDEX(FinalOpSharingDE!$A$2:$M$333,MATCH(OperationalSharingDetail!$F28,FinalOpSharingDE!$A$2:$A$333,0),7),0)</f>
        <v>5</v>
      </c>
      <c r="M28" s="11">
        <f>IFERROR(INDEX(FinalOpSharingDE!$A$2:$M$333,MATCH(OperationalSharingDetail!$F28,FinalOpSharingDE!$A$2:$A$333,0),4),0)</f>
        <v>0</v>
      </c>
      <c r="N28" s="11">
        <f>IFERROR(INDEX(FinalOpSharingDE!$A$2:$M$333,MATCH(OperationalSharingDetail!$F28,FinalOpSharingDE!$A$2:$A$333,0),5),0)</f>
        <v>3</v>
      </c>
      <c r="O28" s="11">
        <f>IFERROR(INDEX(FinalOpSharingDE!$A$2:$M$333,MATCH(OperationalSharingDetail!$F28,FinalOpSharingDE!$A$2:$A$333,0),10),0)</f>
        <v>0</v>
      </c>
      <c r="P28" s="11">
        <f t="shared" si="0"/>
        <v>21</v>
      </c>
      <c r="Q28" s="11">
        <f t="shared" si="1"/>
        <v>21</v>
      </c>
      <c r="S28" s="29">
        <f t="shared" si="2"/>
        <v>21</v>
      </c>
      <c r="T28" s="32">
        <f t="shared" si="3"/>
        <v>0</v>
      </c>
    </row>
    <row r="29" spans="1:20" x14ac:dyDescent="0.25">
      <c r="A29" s="2">
        <v>2021</v>
      </c>
      <c r="B29" s="2" t="s">
        <v>390</v>
      </c>
      <c r="C29" s="3" t="s">
        <v>31</v>
      </c>
      <c r="D29" s="2" t="s">
        <v>728</v>
      </c>
      <c r="E29" s="2" t="s">
        <v>728</v>
      </c>
      <c r="F29" s="3" t="s">
        <v>31</v>
      </c>
      <c r="G29" s="3" t="s">
        <v>437</v>
      </c>
      <c r="H29" s="11">
        <f>IFERROR(INDEX(FinalOpSharingDE!$A$2:$M$333,MATCH(OperationalSharingDetail!$F29,FinalOpSharingDE!$A$2:$A$333,0),3),0)</f>
        <v>0</v>
      </c>
      <c r="I29" s="11">
        <f>IFERROR(INDEX(FinalOpSharingDE!$A$2:$M$333,MATCH(OperationalSharingDetail!$F29,FinalOpSharingDE!$A$2:$A$333,0),8),0)</f>
        <v>0</v>
      </c>
      <c r="J29" s="11">
        <f>IFERROR(INDEX(FinalOpSharingDE!$A$2:$M$333,MATCH(OperationalSharingDetail!$F29,FinalOpSharingDE!$A$2:$A$333,0),6),0)</f>
        <v>0</v>
      </c>
      <c r="K29" s="11">
        <f>IFERROR(INDEX(FinalOpSharingDE!$A$2:$M$333,MATCH(OperationalSharingDetail!$F29,FinalOpSharingDE!$A$2:$A$333,0),9),0)</f>
        <v>0</v>
      </c>
      <c r="L29" s="11">
        <f>IFERROR(INDEX(FinalOpSharingDE!$A$2:$M$333,MATCH(OperationalSharingDetail!$F29,FinalOpSharingDE!$A$2:$A$333,0),7),0)</f>
        <v>0</v>
      </c>
      <c r="M29" s="11">
        <f>IFERROR(INDEX(FinalOpSharingDE!$A$2:$M$333,MATCH(OperationalSharingDetail!$F29,FinalOpSharingDE!$A$2:$A$333,0),4),0)</f>
        <v>0</v>
      </c>
      <c r="N29" s="11">
        <f>IFERROR(INDEX(FinalOpSharingDE!$A$2:$M$333,MATCH(OperationalSharingDetail!$F29,FinalOpSharingDE!$A$2:$A$333,0),5),0)</f>
        <v>0</v>
      </c>
      <c r="O29" s="11">
        <f>IFERROR(INDEX(FinalOpSharingDE!$A$2:$M$333,MATCH(OperationalSharingDetail!$F29,FinalOpSharingDE!$A$2:$A$333,0),10),0)</f>
        <v>0</v>
      </c>
      <c r="P29" s="11">
        <f t="shared" si="0"/>
        <v>0</v>
      </c>
      <c r="Q29" s="11">
        <f t="shared" si="1"/>
        <v>0</v>
      </c>
      <c r="S29" s="29">
        <f t="shared" si="2"/>
        <v>0</v>
      </c>
      <c r="T29" s="32">
        <f t="shared" si="3"/>
        <v>0</v>
      </c>
    </row>
    <row r="30" spans="1:20" x14ac:dyDescent="0.25">
      <c r="A30" s="2">
        <v>2021</v>
      </c>
      <c r="B30" s="2" t="s">
        <v>382</v>
      </c>
      <c r="C30" s="3" t="s">
        <v>32</v>
      </c>
      <c r="D30" s="2" t="s">
        <v>728</v>
      </c>
      <c r="E30" s="2" t="s">
        <v>728</v>
      </c>
      <c r="F30" s="3" t="s">
        <v>32</v>
      </c>
      <c r="G30" s="3" t="s">
        <v>438</v>
      </c>
      <c r="H30" s="11">
        <f>IFERROR(INDEX(FinalOpSharingDE!$A$2:$M$333,MATCH(OperationalSharingDetail!$F30,FinalOpSharingDE!$A$2:$A$333,0),3),0)</f>
        <v>0</v>
      </c>
      <c r="I30" s="11">
        <f>IFERROR(INDEX(FinalOpSharingDE!$A$2:$M$333,MATCH(OperationalSharingDetail!$F30,FinalOpSharingDE!$A$2:$A$333,0),8),0)</f>
        <v>0</v>
      </c>
      <c r="J30" s="11">
        <f>IFERROR(INDEX(FinalOpSharingDE!$A$2:$M$333,MATCH(OperationalSharingDetail!$F30,FinalOpSharingDE!$A$2:$A$333,0),6),0)</f>
        <v>0</v>
      </c>
      <c r="K30" s="11">
        <f>IFERROR(INDEX(FinalOpSharingDE!$A$2:$M$333,MATCH(OperationalSharingDetail!$F30,FinalOpSharingDE!$A$2:$A$333,0),9),0)</f>
        <v>0</v>
      </c>
      <c r="L30" s="11">
        <f>IFERROR(INDEX(FinalOpSharingDE!$A$2:$M$333,MATCH(OperationalSharingDetail!$F30,FinalOpSharingDE!$A$2:$A$333,0),7),0)</f>
        <v>0</v>
      </c>
      <c r="M30" s="11">
        <f>IFERROR(INDEX(FinalOpSharingDE!$A$2:$M$333,MATCH(OperationalSharingDetail!$F30,FinalOpSharingDE!$A$2:$A$333,0),4),0)</f>
        <v>0</v>
      </c>
      <c r="N30" s="11">
        <f>IFERROR(INDEX(FinalOpSharingDE!$A$2:$M$333,MATCH(OperationalSharingDetail!$F30,FinalOpSharingDE!$A$2:$A$333,0),5),0)</f>
        <v>0</v>
      </c>
      <c r="O30" s="11">
        <f>IFERROR(INDEX(FinalOpSharingDE!$A$2:$M$333,MATCH(OperationalSharingDetail!$F30,FinalOpSharingDE!$A$2:$A$333,0),10),0)</f>
        <v>0</v>
      </c>
      <c r="P30" s="11">
        <f t="shared" si="0"/>
        <v>0</v>
      </c>
      <c r="Q30" s="11">
        <f t="shared" si="1"/>
        <v>0</v>
      </c>
      <c r="S30" s="29">
        <f t="shared" si="2"/>
        <v>0</v>
      </c>
      <c r="T30" s="32">
        <f t="shared" si="3"/>
        <v>0</v>
      </c>
    </row>
    <row r="31" spans="1:20" x14ac:dyDescent="0.25">
      <c r="A31" s="2">
        <v>2021</v>
      </c>
      <c r="B31" s="2" t="s">
        <v>390</v>
      </c>
      <c r="C31" s="3" t="s">
        <v>33</v>
      </c>
      <c r="D31" s="2" t="s">
        <v>728</v>
      </c>
      <c r="E31" s="2" t="s">
        <v>728</v>
      </c>
      <c r="F31" s="3" t="s">
        <v>33</v>
      </c>
      <c r="G31" s="3" t="s">
        <v>439</v>
      </c>
      <c r="H31" s="11">
        <f>IFERROR(INDEX(FinalOpSharingDE!$A$2:$M$333,MATCH(OperationalSharingDetail!$F31,FinalOpSharingDE!$A$2:$A$333,0),3),0)</f>
        <v>8</v>
      </c>
      <c r="I31" s="11">
        <f>IFERROR(INDEX(FinalOpSharingDE!$A$2:$M$333,MATCH(OperationalSharingDetail!$F31,FinalOpSharingDE!$A$2:$A$333,0),8),0)</f>
        <v>0</v>
      </c>
      <c r="J31" s="11">
        <f>IFERROR(INDEX(FinalOpSharingDE!$A$2:$M$333,MATCH(OperationalSharingDetail!$F31,FinalOpSharingDE!$A$2:$A$333,0),6),0)</f>
        <v>0</v>
      </c>
      <c r="K31" s="11">
        <f>IFERROR(INDEX(FinalOpSharingDE!$A$2:$M$333,MATCH(OperationalSharingDetail!$F31,FinalOpSharingDE!$A$2:$A$333,0),9),0)</f>
        <v>5</v>
      </c>
      <c r="L31" s="11">
        <f>IFERROR(INDEX(FinalOpSharingDE!$A$2:$M$333,MATCH(OperationalSharingDetail!$F31,FinalOpSharingDE!$A$2:$A$333,0),7),0)</f>
        <v>5</v>
      </c>
      <c r="M31" s="11">
        <f>IFERROR(INDEX(FinalOpSharingDE!$A$2:$M$333,MATCH(OperationalSharingDetail!$F31,FinalOpSharingDE!$A$2:$A$333,0),4),0)</f>
        <v>0</v>
      </c>
      <c r="N31" s="11">
        <f>IFERROR(INDEX(FinalOpSharingDE!$A$2:$M$333,MATCH(OperationalSharingDetail!$F31,FinalOpSharingDE!$A$2:$A$333,0),5),0)</f>
        <v>3</v>
      </c>
      <c r="O31" s="11">
        <f>IFERROR(INDEX(FinalOpSharingDE!$A$2:$M$333,MATCH(OperationalSharingDetail!$F31,FinalOpSharingDE!$A$2:$A$333,0),10),0)</f>
        <v>0</v>
      </c>
      <c r="P31" s="11">
        <f t="shared" si="0"/>
        <v>21</v>
      </c>
      <c r="Q31" s="11">
        <f t="shared" si="1"/>
        <v>21</v>
      </c>
      <c r="S31" s="29">
        <f t="shared" si="2"/>
        <v>21</v>
      </c>
      <c r="T31" s="32">
        <f t="shared" si="3"/>
        <v>0</v>
      </c>
    </row>
    <row r="32" spans="1:20" x14ac:dyDescent="0.25">
      <c r="A32" s="2">
        <v>2021</v>
      </c>
      <c r="B32" s="2" t="s">
        <v>387</v>
      </c>
      <c r="C32" s="3" t="s">
        <v>34</v>
      </c>
      <c r="D32" s="2" t="s">
        <v>728</v>
      </c>
      <c r="E32" s="2" t="s">
        <v>728</v>
      </c>
      <c r="F32" s="3" t="s">
        <v>34</v>
      </c>
      <c r="G32" s="3" t="s">
        <v>440</v>
      </c>
      <c r="H32" s="11">
        <f>IFERROR(INDEX(FinalOpSharingDE!$A$2:$M$333,MATCH(OperationalSharingDetail!$F32,FinalOpSharingDE!$A$2:$A$333,0),3),0)</f>
        <v>0</v>
      </c>
      <c r="I32" s="11">
        <f>IFERROR(INDEX(FinalOpSharingDE!$A$2:$M$333,MATCH(OperationalSharingDetail!$F32,FinalOpSharingDE!$A$2:$A$333,0),8),0)</f>
        <v>0</v>
      </c>
      <c r="J32" s="11">
        <f>IFERROR(INDEX(FinalOpSharingDE!$A$2:$M$333,MATCH(OperationalSharingDetail!$F32,FinalOpSharingDE!$A$2:$A$333,0),6),0)</f>
        <v>5</v>
      </c>
      <c r="K32" s="11">
        <f>IFERROR(INDEX(FinalOpSharingDE!$A$2:$M$333,MATCH(OperationalSharingDetail!$F32,FinalOpSharingDE!$A$2:$A$333,0),9),0)</f>
        <v>0</v>
      </c>
      <c r="L32" s="11">
        <f>IFERROR(INDEX(FinalOpSharingDE!$A$2:$M$333,MATCH(OperationalSharingDetail!$F32,FinalOpSharingDE!$A$2:$A$333,0),7),0)</f>
        <v>0</v>
      </c>
      <c r="M32" s="11">
        <f>IFERROR(INDEX(FinalOpSharingDE!$A$2:$M$333,MATCH(OperationalSharingDetail!$F32,FinalOpSharingDE!$A$2:$A$333,0),4),0)</f>
        <v>0</v>
      </c>
      <c r="N32" s="11">
        <f>IFERROR(INDEX(FinalOpSharingDE!$A$2:$M$333,MATCH(OperationalSharingDetail!$F32,FinalOpSharingDE!$A$2:$A$333,0),5),0)</f>
        <v>3</v>
      </c>
      <c r="O32" s="11">
        <f>IFERROR(INDEX(FinalOpSharingDE!$A$2:$M$333,MATCH(OperationalSharingDetail!$F32,FinalOpSharingDE!$A$2:$A$333,0),10),0)</f>
        <v>0</v>
      </c>
      <c r="P32" s="11">
        <f t="shared" si="0"/>
        <v>8</v>
      </c>
      <c r="Q32" s="11">
        <f t="shared" si="1"/>
        <v>8</v>
      </c>
      <c r="S32" s="29">
        <f t="shared" si="2"/>
        <v>8</v>
      </c>
      <c r="T32" s="32">
        <f t="shared" si="3"/>
        <v>0</v>
      </c>
    </row>
    <row r="33" spans="1:20" x14ac:dyDescent="0.25">
      <c r="A33" s="2">
        <v>2021</v>
      </c>
      <c r="B33" s="2" t="s">
        <v>390</v>
      </c>
      <c r="C33" s="3" t="s">
        <v>35</v>
      </c>
      <c r="D33" s="2" t="s">
        <v>728</v>
      </c>
      <c r="E33" s="2" t="s">
        <v>728</v>
      </c>
      <c r="F33" s="3" t="s">
        <v>35</v>
      </c>
      <c r="G33" s="3" t="s">
        <v>441</v>
      </c>
      <c r="H33" s="11">
        <f>IFERROR(INDEX(FinalOpSharingDE!$A$2:$M$333,MATCH(OperationalSharingDetail!$F33,FinalOpSharingDE!$A$2:$A$333,0),3),0)</f>
        <v>0</v>
      </c>
      <c r="I33" s="11">
        <f>IFERROR(INDEX(FinalOpSharingDE!$A$2:$M$333,MATCH(OperationalSharingDetail!$F33,FinalOpSharingDE!$A$2:$A$333,0),8),0)</f>
        <v>0</v>
      </c>
      <c r="J33" s="11">
        <f>IFERROR(INDEX(FinalOpSharingDE!$A$2:$M$333,MATCH(OperationalSharingDetail!$F33,FinalOpSharingDE!$A$2:$A$333,0),6),0)</f>
        <v>0</v>
      </c>
      <c r="K33" s="11">
        <f>IFERROR(INDEX(FinalOpSharingDE!$A$2:$M$333,MATCH(OperationalSharingDetail!$F33,FinalOpSharingDE!$A$2:$A$333,0),9),0)</f>
        <v>0</v>
      </c>
      <c r="L33" s="11">
        <f>IFERROR(INDEX(FinalOpSharingDE!$A$2:$M$333,MATCH(OperationalSharingDetail!$F33,FinalOpSharingDE!$A$2:$A$333,0),7),0)</f>
        <v>0</v>
      </c>
      <c r="M33" s="11">
        <f>IFERROR(INDEX(FinalOpSharingDE!$A$2:$M$333,MATCH(OperationalSharingDetail!$F33,FinalOpSharingDE!$A$2:$A$333,0),4),0)</f>
        <v>0</v>
      </c>
      <c r="N33" s="11">
        <f>IFERROR(INDEX(FinalOpSharingDE!$A$2:$M$333,MATCH(OperationalSharingDetail!$F33,FinalOpSharingDE!$A$2:$A$333,0),5),0)</f>
        <v>0</v>
      </c>
      <c r="O33" s="11">
        <f>IFERROR(INDEX(FinalOpSharingDE!$A$2:$M$333,MATCH(OperationalSharingDetail!$F33,FinalOpSharingDE!$A$2:$A$333,0),10),0)</f>
        <v>3</v>
      </c>
      <c r="P33" s="11">
        <f t="shared" si="0"/>
        <v>3</v>
      </c>
      <c r="Q33" s="11">
        <f t="shared" si="1"/>
        <v>3</v>
      </c>
      <c r="S33" s="29">
        <f t="shared" si="2"/>
        <v>3</v>
      </c>
      <c r="T33" s="32">
        <f t="shared" si="3"/>
        <v>0</v>
      </c>
    </row>
    <row r="34" spans="1:20" x14ac:dyDescent="0.25">
      <c r="A34" s="2">
        <v>2021</v>
      </c>
      <c r="B34" s="2" t="s">
        <v>381</v>
      </c>
      <c r="C34" s="3" t="s">
        <v>37</v>
      </c>
      <c r="D34" s="2" t="s">
        <v>728</v>
      </c>
      <c r="E34" s="2" t="s">
        <v>728</v>
      </c>
      <c r="F34" s="3" t="s">
        <v>37</v>
      </c>
      <c r="G34" s="3" t="s">
        <v>443</v>
      </c>
      <c r="H34" s="11">
        <f>IFERROR(INDEX(FinalOpSharingDE!$A$2:$M$333,MATCH(OperationalSharingDetail!$F34,FinalOpSharingDE!$A$2:$A$333,0),3),0)</f>
        <v>0</v>
      </c>
      <c r="I34" s="11">
        <f>IFERROR(INDEX(FinalOpSharingDE!$A$2:$M$333,MATCH(OperationalSharingDetail!$F34,FinalOpSharingDE!$A$2:$A$333,0),8),0)</f>
        <v>0</v>
      </c>
      <c r="J34" s="11">
        <f>IFERROR(INDEX(FinalOpSharingDE!$A$2:$M$333,MATCH(OperationalSharingDetail!$F34,FinalOpSharingDE!$A$2:$A$333,0),6),0)</f>
        <v>0</v>
      </c>
      <c r="K34" s="11">
        <f>IFERROR(INDEX(FinalOpSharingDE!$A$2:$M$333,MATCH(OperationalSharingDetail!$F34,FinalOpSharingDE!$A$2:$A$333,0),9),0)</f>
        <v>0</v>
      </c>
      <c r="L34" s="11">
        <f>IFERROR(INDEX(FinalOpSharingDE!$A$2:$M$333,MATCH(OperationalSharingDetail!$F34,FinalOpSharingDE!$A$2:$A$333,0),7),0)</f>
        <v>5</v>
      </c>
      <c r="M34" s="11">
        <f>IFERROR(INDEX(FinalOpSharingDE!$A$2:$M$333,MATCH(OperationalSharingDetail!$F34,FinalOpSharingDE!$A$2:$A$333,0),4),0)</f>
        <v>0</v>
      </c>
      <c r="N34" s="11">
        <f>IFERROR(INDEX(FinalOpSharingDE!$A$2:$M$333,MATCH(OperationalSharingDetail!$F34,FinalOpSharingDE!$A$2:$A$333,0),5),0)</f>
        <v>3</v>
      </c>
      <c r="O34" s="11">
        <f>IFERROR(INDEX(FinalOpSharingDE!$A$2:$M$333,MATCH(OperationalSharingDetail!$F34,FinalOpSharingDE!$A$2:$A$333,0),10),0)</f>
        <v>0</v>
      </c>
      <c r="P34" s="11">
        <f t="shared" si="0"/>
        <v>8</v>
      </c>
      <c r="Q34" s="11">
        <f t="shared" si="1"/>
        <v>8</v>
      </c>
      <c r="S34" s="29">
        <f t="shared" si="2"/>
        <v>8</v>
      </c>
      <c r="T34" s="32">
        <f t="shared" si="3"/>
        <v>0</v>
      </c>
    </row>
    <row r="35" spans="1:20" x14ac:dyDescent="0.25">
      <c r="A35" s="2">
        <v>2021</v>
      </c>
      <c r="B35" s="2" t="s">
        <v>381</v>
      </c>
      <c r="C35" s="3" t="s">
        <v>38</v>
      </c>
      <c r="D35" s="2" t="s">
        <v>728</v>
      </c>
      <c r="E35" s="2" t="s">
        <v>728</v>
      </c>
      <c r="F35" s="3" t="s">
        <v>38</v>
      </c>
      <c r="G35" s="3" t="s">
        <v>444</v>
      </c>
      <c r="H35" s="11">
        <f>IFERROR(INDEX(FinalOpSharingDE!$A$2:$M$333,MATCH(OperationalSharingDetail!$F35,FinalOpSharingDE!$A$2:$A$333,0),3),0)</f>
        <v>0</v>
      </c>
      <c r="I35" s="11">
        <f>IFERROR(INDEX(FinalOpSharingDE!$A$2:$M$333,MATCH(OperationalSharingDetail!$F35,FinalOpSharingDE!$A$2:$A$333,0),8),0)</f>
        <v>0</v>
      </c>
      <c r="J35" s="11">
        <f>IFERROR(INDEX(FinalOpSharingDE!$A$2:$M$333,MATCH(OperationalSharingDetail!$F35,FinalOpSharingDE!$A$2:$A$333,0),6),0)</f>
        <v>0</v>
      </c>
      <c r="K35" s="11">
        <f>IFERROR(INDEX(FinalOpSharingDE!$A$2:$M$333,MATCH(OperationalSharingDetail!$F35,FinalOpSharingDE!$A$2:$A$333,0),9),0)</f>
        <v>5</v>
      </c>
      <c r="L35" s="11">
        <f>IFERROR(INDEX(FinalOpSharingDE!$A$2:$M$333,MATCH(OperationalSharingDetail!$F35,FinalOpSharingDE!$A$2:$A$333,0),7),0)</f>
        <v>0</v>
      </c>
      <c r="M35" s="11">
        <f>IFERROR(INDEX(FinalOpSharingDE!$A$2:$M$333,MATCH(OperationalSharingDetail!$F35,FinalOpSharingDE!$A$2:$A$333,0),4),0)</f>
        <v>0</v>
      </c>
      <c r="N35" s="11">
        <f>IFERROR(INDEX(FinalOpSharingDE!$A$2:$M$333,MATCH(OperationalSharingDetail!$F35,FinalOpSharingDE!$A$2:$A$333,0),5),0)</f>
        <v>0</v>
      </c>
      <c r="O35" s="11">
        <f>IFERROR(INDEX(FinalOpSharingDE!$A$2:$M$333,MATCH(OperationalSharingDetail!$F35,FinalOpSharingDE!$A$2:$A$333,0),10),0)</f>
        <v>0</v>
      </c>
      <c r="P35" s="11">
        <f t="shared" si="0"/>
        <v>5</v>
      </c>
      <c r="Q35" s="11">
        <f t="shared" si="1"/>
        <v>5</v>
      </c>
      <c r="S35" s="29">
        <f t="shared" si="2"/>
        <v>5</v>
      </c>
      <c r="T35" s="32">
        <f t="shared" si="3"/>
        <v>0</v>
      </c>
    </row>
    <row r="36" spans="1:20" x14ac:dyDescent="0.25">
      <c r="A36" s="2">
        <v>2021</v>
      </c>
      <c r="B36" s="2" t="s">
        <v>384</v>
      </c>
      <c r="C36" s="3" t="s">
        <v>39</v>
      </c>
      <c r="D36" s="2" t="s">
        <v>728</v>
      </c>
      <c r="E36" s="2" t="s">
        <v>728</v>
      </c>
      <c r="F36" s="3" t="s">
        <v>39</v>
      </c>
      <c r="G36" s="3" t="s">
        <v>445</v>
      </c>
      <c r="H36" s="11">
        <f>IFERROR(INDEX(FinalOpSharingDE!$A$2:$M$333,MATCH(OperationalSharingDetail!$F36,FinalOpSharingDE!$A$2:$A$333,0),3),0)</f>
        <v>8</v>
      </c>
      <c r="I36" s="11">
        <f>IFERROR(INDEX(FinalOpSharingDE!$A$2:$M$333,MATCH(OperationalSharingDetail!$F36,FinalOpSharingDE!$A$2:$A$333,0),8),0)</f>
        <v>0</v>
      </c>
      <c r="J36" s="11">
        <f>IFERROR(INDEX(FinalOpSharingDE!$A$2:$M$333,MATCH(OperationalSharingDetail!$F36,FinalOpSharingDE!$A$2:$A$333,0),6),0)</f>
        <v>5</v>
      </c>
      <c r="K36" s="11">
        <f>IFERROR(INDEX(FinalOpSharingDE!$A$2:$M$333,MATCH(OperationalSharingDetail!$F36,FinalOpSharingDE!$A$2:$A$333,0),9),0)</f>
        <v>5</v>
      </c>
      <c r="L36" s="11">
        <f>IFERROR(INDEX(FinalOpSharingDE!$A$2:$M$333,MATCH(OperationalSharingDetail!$F36,FinalOpSharingDE!$A$2:$A$333,0),7),0)</f>
        <v>0</v>
      </c>
      <c r="M36" s="11">
        <f>IFERROR(INDEX(FinalOpSharingDE!$A$2:$M$333,MATCH(OperationalSharingDetail!$F36,FinalOpSharingDE!$A$2:$A$333,0),4),0)</f>
        <v>0</v>
      </c>
      <c r="N36" s="11">
        <f>IFERROR(INDEX(FinalOpSharingDE!$A$2:$M$333,MATCH(OperationalSharingDetail!$F36,FinalOpSharingDE!$A$2:$A$333,0),5),0)</f>
        <v>0</v>
      </c>
      <c r="O36" s="11">
        <f>IFERROR(INDEX(FinalOpSharingDE!$A$2:$M$333,MATCH(OperationalSharingDetail!$F36,FinalOpSharingDE!$A$2:$A$333,0),10),0)</f>
        <v>0</v>
      </c>
      <c r="P36" s="11">
        <f t="shared" si="0"/>
        <v>18</v>
      </c>
      <c r="Q36" s="11">
        <f t="shared" si="1"/>
        <v>18</v>
      </c>
      <c r="S36" s="29">
        <f t="shared" si="2"/>
        <v>18</v>
      </c>
      <c r="T36" s="32">
        <f t="shared" si="3"/>
        <v>0</v>
      </c>
    </row>
    <row r="37" spans="1:20" x14ac:dyDescent="0.25">
      <c r="A37" s="2">
        <v>2021</v>
      </c>
      <c r="B37" s="2" t="s">
        <v>383</v>
      </c>
      <c r="C37" s="3" t="s">
        <v>97</v>
      </c>
      <c r="D37" s="2" t="s">
        <v>728</v>
      </c>
      <c r="E37" s="2" t="s">
        <v>728</v>
      </c>
      <c r="F37" s="3" t="s">
        <v>97</v>
      </c>
      <c r="G37" s="3" t="s">
        <v>497</v>
      </c>
      <c r="H37" s="11">
        <f>IFERROR(INDEX(FinalOpSharingDE!$A$2:$M$333,MATCH(OperationalSharingDetail!$F37,FinalOpSharingDE!$A$2:$A$333,0),3),0)</f>
        <v>0</v>
      </c>
      <c r="I37" s="11">
        <f>IFERROR(INDEX(FinalOpSharingDE!$A$2:$M$333,MATCH(OperationalSharingDetail!$F37,FinalOpSharingDE!$A$2:$A$333,0),8),0)</f>
        <v>0</v>
      </c>
      <c r="J37" s="11">
        <f>IFERROR(INDEX(FinalOpSharingDE!$A$2:$M$333,MATCH(OperationalSharingDetail!$F37,FinalOpSharingDE!$A$2:$A$333,0),6),0)</f>
        <v>5</v>
      </c>
      <c r="K37" s="11">
        <f>IFERROR(INDEX(FinalOpSharingDE!$A$2:$M$333,MATCH(OperationalSharingDetail!$F37,FinalOpSharingDE!$A$2:$A$333,0),9),0)</f>
        <v>5</v>
      </c>
      <c r="L37" s="11">
        <f>IFERROR(INDEX(FinalOpSharingDE!$A$2:$M$333,MATCH(OperationalSharingDetail!$F37,FinalOpSharingDE!$A$2:$A$333,0),7),0)</f>
        <v>5</v>
      </c>
      <c r="M37" s="11">
        <f>IFERROR(INDEX(FinalOpSharingDE!$A$2:$M$333,MATCH(OperationalSharingDetail!$F37,FinalOpSharingDE!$A$2:$A$333,0),4),0)</f>
        <v>3</v>
      </c>
      <c r="N37" s="11">
        <f>IFERROR(INDEX(FinalOpSharingDE!$A$2:$M$333,MATCH(OperationalSharingDetail!$F37,FinalOpSharingDE!$A$2:$A$333,0),5),0)</f>
        <v>3</v>
      </c>
      <c r="O37" s="11">
        <f>IFERROR(INDEX(FinalOpSharingDE!$A$2:$M$333,MATCH(OperationalSharingDetail!$F37,FinalOpSharingDE!$A$2:$A$333,0),10),0)</f>
        <v>0</v>
      </c>
      <c r="P37" s="11">
        <f t="shared" si="0"/>
        <v>21</v>
      </c>
      <c r="Q37" s="11">
        <f t="shared" si="1"/>
        <v>21</v>
      </c>
      <c r="S37" s="29">
        <f t="shared" si="2"/>
        <v>21</v>
      </c>
      <c r="T37" s="32">
        <f t="shared" si="3"/>
        <v>0</v>
      </c>
    </row>
    <row r="38" spans="1:20" x14ac:dyDescent="0.25">
      <c r="A38" s="2">
        <v>2021</v>
      </c>
      <c r="B38" s="2" t="s">
        <v>382</v>
      </c>
      <c r="C38" s="3" t="s">
        <v>41</v>
      </c>
      <c r="D38" s="2" t="s">
        <v>728</v>
      </c>
      <c r="E38" s="2" t="s">
        <v>728</v>
      </c>
      <c r="F38" s="3" t="s">
        <v>41</v>
      </c>
      <c r="G38" s="3" t="s">
        <v>447</v>
      </c>
      <c r="H38" s="11">
        <f>IFERROR(INDEX(FinalOpSharingDE!$A$2:$M$333,MATCH(OperationalSharingDetail!$F38,FinalOpSharingDE!$A$2:$A$333,0),3),0)</f>
        <v>8</v>
      </c>
      <c r="I38" s="11">
        <f>IFERROR(INDEX(FinalOpSharingDE!$A$2:$M$333,MATCH(OperationalSharingDetail!$F38,FinalOpSharingDE!$A$2:$A$333,0),8),0)</f>
        <v>5</v>
      </c>
      <c r="J38" s="11">
        <f>IFERROR(INDEX(FinalOpSharingDE!$A$2:$M$333,MATCH(OperationalSharingDetail!$F38,FinalOpSharingDE!$A$2:$A$333,0),6),0)</f>
        <v>0</v>
      </c>
      <c r="K38" s="11">
        <f>IFERROR(INDEX(FinalOpSharingDE!$A$2:$M$333,MATCH(OperationalSharingDetail!$F38,FinalOpSharingDE!$A$2:$A$333,0),9),0)</f>
        <v>5</v>
      </c>
      <c r="L38" s="11">
        <f>IFERROR(INDEX(FinalOpSharingDE!$A$2:$M$333,MATCH(OperationalSharingDetail!$F38,FinalOpSharingDE!$A$2:$A$333,0),7),0)</f>
        <v>5</v>
      </c>
      <c r="M38" s="11">
        <f>IFERROR(INDEX(FinalOpSharingDE!$A$2:$M$333,MATCH(OperationalSharingDetail!$F38,FinalOpSharingDE!$A$2:$A$333,0),4),0)</f>
        <v>0</v>
      </c>
      <c r="N38" s="11">
        <f>IFERROR(INDEX(FinalOpSharingDE!$A$2:$M$333,MATCH(OperationalSharingDetail!$F38,FinalOpSharingDE!$A$2:$A$333,0),5),0)</f>
        <v>0</v>
      </c>
      <c r="O38" s="11">
        <f>IFERROR(INDEX(FinalOpSharingDE!$A$2:$M$333,MATCH(OperationalSharingDetail!$F38,FinalOpSharingDE!$A$2:$A$333,0),10),0)</f>
        <v>0</v>
      </c>
      <c r="P38" s="11">
        <f t="shared" si="0"/>
        <v>23</v>
      </c>
      <c r="Q38" s="11">
        <f t="shared" si="1"/>
        <v>21</v>
      </c>
      <c r="S38" s="29">
        <f t="shared" si="2"/>
        <v>21</v>
      </c>
      <c r="T38" s="32">
        <f t="shared" si="3"/>
        <v>0</v>
      </c>
    </row>
    <row r="39" spans="1:20" x14ac:dyDescent="0.25">
      <c r="A39" s="2">
        <v>2021</v>
      </c>
      <c r="B39" s="2" t="s">
        <v>386</v>
      </c>
      <c r="C39" s="3" t="s">
        <v>43</v>
      </c>
      <c r="D39" s="2" t="s">
        <v>728</v>
      </c>
      <c r="E39" s="2" t="s">
        <v>728</v>
      </c>
      <c r="F39" s="3" t="s">
        <v>43</v>
      </c>
      <c r="G39" s="3" t="s">
        <v>449</v>
      </c>
      <c r="H39" s="11">
        <f>IFERROR(INDEX(FinalOpSharingDE!$A$2:$M$333,MATCH(OperationalSharingDetail!$F39,FinalOpSharingDE!$A$2:$A$333,0),3),0)</f>
        <v>0</v>
      </c>
      <c r="I39" s="11">
        <f>IFERROR(INDEX(FinalOpSharingDE!$A$2:$M$333,MATCH(OperationalSharingDetail!$F39,FinalOpSharingDE!$A$2:$A$333,0),8),0)</f>
        <v>0</v>
      </c>
      <c r="J39" s="11">
        <f>IFERROR(INDEX(FinalOpSharingDE!$A$2:$M$333,MATCH(OperationalSharingDetail!$F39,FinalOpSharingDE!$A$2:$A$333,0),6),0)</f>
        <v>0</v>
      </c>
      <c r="K39" s="11">
        <f>IFERROR(INDEX(FinalOpSharingDE!$A$2:$M$333,MATCH(OperationalSharingDetail!$F39,FinalOpSharingDE!$A$2:$A$333,0),9),0)</f>
        <v>0</v>
      </c>
      <c r="L39" s="11">
        <f>IFERROR(INDEX(FinalOpSharingDE!$A$2:$M$333,MATCH(OperationalSharingDetail!$F39,FinalOpSharingDE!$A$2:$A$333,0),7),0)</f>
        <v>0</v>
      </c>
      <c r="M39" s="11">
        <f>IFERROR(INDEX(FinalOpSharingDE!$A$2:$M$333,MATCH(OperationalSharingDetail!$F39,FinalOpSharingDE!$A$2:$A$333,0),4),0)</f>
        <v>0</v>
      </c>
      <c r="N39" s="11">
        <f>IFERROR(INDEX(FinalOpSharingDE!$A$2:$M$333,MATCH(OperationalSharingDetail!$F39,FinalOpSharingDE!$A$2:$A$333,0),5),0)</f>
        <v>0</v>
      </c>
      <c r="O39" s="11">
        <f>IFERROR(INDEX(FinalOpSharingDE!$A$2:$M$333,MATCH(OperationalSharingDetail!$F39,FinalOpSharingDE!$A$2:$A$333,0),10),0)</f>
        <v>0</v>
      </c>
      <c r="P39" s="11">
        <f t="shared" si="0"/>
        <v>0</v>
      </c>
      <c r="Q39" s="11">
        <f t="shared" si="1"/>
        <v>0</v>
      </c>
      <c r="S39" s="29">
        <f t="shared" si="2"/>
        <v>0</v>
      </c>
      <c r="T39" s="32">
        <f t="shared" si="3"/>
        <v>0</v>
      </c>
    </row>
    <row r="40" spans="1:20" x14ac:dyDescent="0.25">
      <c r="A40" s="2">
        <v>2021</v>
      </c>
      <c r="B40" s="2" t="s">
        <v>382</v>
      </c>
      <c r="C40" s="3" t="s">
        <v>47</v>
      </c>
      <c r="D40" s="2" t="s">
        <v>728</v>
      </c>
      <c r="E40" s="2" t="s">
        <v>728</v>
      </c>
      <c r="F40" s="3" t="s">
        <v>47</v>
      </c>
      <c r="G40" s="3" t="s">
        <v>46</v>
      </c>
      <c r="H40" s="11">
        <f>IFERROR(INDEX(FinalOpSharingDE!$A$2:$M$333,MATCH(OperationalSharingDetail!$F40,FinalOpSharingDE!$A$2:$A$333,0),3),0)</f>
        <v>8</v>
      </c>
      <c r="I40" s="11">
        <f>IFERROR(INDEX(FinalOpSharingDE!$A$2:$M$333,MATCH(OperationalSharingDetail!$F40,FinalOpSharingDE!$A$2:$A$333,0),8),0)</f>
        <v>5</v>
      </c>
      <c r="J40" s="11">
        <f>IFERROR(INDEX(FinalOpSharingDE!$A$2:$M$333,MATCH(OperationalSharingDetail!$F40,FinalOpSharingDE!$A$2:$A$333,0),6),0)</f>
        <v>5</v>
      </c>
      <c r="K40" s="11">
        <f>IFERROR(INDEX(FinalOpSharingDE!$A$2:$M$333,MATCH(OperationalSharingDetail!$F40,FinalOpSharingDE!$A$2:$A$333,0),9),0)</f>
        <v>5</v>
      </c>
      <c r="L40" s="11">
        <f>IFERROR(INDEX(FinalOpSharingDE!$A$2:$M$333,MATCH(OperationalSharingDetail!$F40,FinalOpSharingDE!$A$2:$A$333,0),7),0)</f>
        <v>0</v>
      </c>
      <c r="M40" s="11">
        <f>IFERROR(INDEX(FinalOpSharingDE!$A$2:$M$333,MATCH(OperationalSharingDetail!$F40,FinalOpSharingDE!$A$2:$A$333,0),4),0)</f>
        <v>0</v>
      </c>
      <c r="N40" s="11">
        <f>IFERROR(INDEX(FinalOpSharingDE!$A$2:$M$333,MATCH(OperationalSharingDetail!$F40,FinalOpSharingDE!$A$2:$A$333,0),5),0)</f>
        <v>0</v>
      </c>
      <c r="O40" s="11">
        <f>IFERROR(INDEX(FinalOpSharingDE!$A$2:$M$333,MATCH(OperationalSharingDetail!$F40,FinalOpSharingDE!$A$2:$A$333,0),10),0)</f>
        <v>0</v>
      </c>
      <c r="P40" s="11">
        <f t="shared" si="0"/>
        <v>23</v>
      </c>
      <c r="Q40" s="11">
        <f t="shared" si="1"/>
        <v>21</v>
      </c>
      <c r="S40" s="29">
        <f t="shared" si="2"/>
        <v>21</v>
      </c>
      <c r="T40" s="32">
        <f t="shared" si="3"/>
        <v>0</v>
      </c>
    </row>
    <row r="41" spans="1:20" x14ac:dyDescent="0.25">
      <c r="A41" s="2">
        <v>2021</v>
      </c>
      <c r="B41" s="2" t="s">
        <v>390</v>
      </c>
      <c r="C41" s="3" t="s">
        <v>48</v>
      </c>
      <c r="D41" s="2" t="s">
        <v>728</v>
      </c>
      <c r="E41" s="2" t="s">
        <v>728</v>
      </c>
      <c r="F41" s="3" t="s">
        <v>48</v>
      </c>
      <c r="G41" s="3" t="s">
        <v>450</v>
      </c>
      <c r="H41" s="11">
        <f>IFERROR(INDEX(FinalOpSharingDE!$A$2:$M$333,MATCH(OperationalSharingDetail!$F41,FinalOpSharingDE!$A$2:$A$333,0),3),0)</f>
        <v>8</v>
      </c>
      <c r="I41" s="11">
        <f>IFERROR(INDEX(FinalOpSharingDE!$A$2:$M$333,MATCH(OperationalSharingDetail!$F41,FinalOpSharingDE!$A$2:$A$333,0),8),0)</f>
        <v>0</v>
      </c>
      <c r="J41" s="11">
        <f>IFERROR(INDEX(FinalOpSharingDE!$A$2:$M$333,MATCH(OperationalSharingDetail!$F41,FinalOpSharingDE!$A$2:$A$333,0),6),0)</f>
        <v>0</v>
      </c>
      <c r="K41" s="11">
        <f>IFERROR(INDEX(FinalOpSharingDE!$A$2:$M$333,MATCH(OperationalSharingDetail!$F41,FinalOpSharingDE!$A$2:$A$333,0),9),0)</f>
        <v>5</v>
      </c>
      <c r="L41" s="11">
        <f>IFERROR(INDEX(FinalOpSharingDE!$A$2:$M$333,MATCH(OperationalSharingDetail!$F41,FinalOpSharingDE!$A$2:$A$333,0),7),0)</f>
        <v>0</v>
      </c>
      <c r="M41" s="11">
        <f>IFERROR(INDEX(FinalOpSharingDE!$A$2:$M$333,MATCH(OperationalSharingDetail!$F41,FinalOpSharingDE!$A$2:$A$333,0),4),0)</f>
        <v>0</v>
      </c>
      <c r="N41" s="11">
        <f>IFERROR(INDEX(FinalOpSharingDE!$A$2:$M$333,MATCH(OperationalSharingDetail!$F41,FinalOpSharingDE!$A$2:$A$333,0),5),0)</f>
        <v>0</v>
      </c>
      <c r="O41" s="11">
        <f>IFERROR(INDEX(FinalOpSharingDE!$A$2:$M$333,MATCH(OperationalSharingDetail!$F41,FinalOpSharingDE!$A$2:$A$333,0),10),0)</f>
        <v>0</v>
      </c>
      <c r="P41" s="11">
        <f t="shared" si="0"/>
        <v>13</v>
      </c>
      <c r="Q41" s="11">
        <f t="shared" si="1"/>
        <v>13</v>
      </c>
      <c r="S41" s="29">
        <f t="shared" si="2"/>
        <v>13</v>
      </c>
      <c r="T41" s="32">
        <f t="shared" si="3"/>
        <v>0</v>
      </c>
    </row>
    <row r="42" spans="1:20" x14ac:dyDescent="0.25">
      <c r="A42" s="2">
        <v>2021</v>
      </c>
      <c r="B42" s="2" t="s">
        <v>383</v>
      </c>
      <c r="C42" s="3" t="s">
        <v>45</v>
      </c>
      <c r="D42" s="2" t="s">
        <v>728</v>
      </c>
      <c r="E42" s="2" t="s">
        <v>728</v>
      </c>
      <c r="F42" s="3" t="s">
        <v>45</v>
      </c>
      <c r="G42" s="3" t="s">
        <v>44</v>
      </c>
      <c r="H42" s="11">
        <f>IFERROR(INDEX(FinalOpSharingDE!$A$2:$M$333,MATCH(OperationalSharingDetail!$F42,FinalOpSharingDE!$A$2:$A$333,0),3),0)</f>
        <v>8</v>
      </c>
      <c r="I42" s="11">
        <f>IFERROR(INDEX(FinalOpSharingDE!$A$2:$M$333,MATCH(OperationalSharingDetail!$F42,FinalOpSharingDE!$A$2:$A$333,0),8),0)</f>
        <v>5</v>
      </c>
      <c r="J42" s="11">
        <f>IFERROR(INDEX(FinalOpSharingDE!$A$2:$M$333,MATCH(OperationalSharingDetail!$F42,FinalOpSharingDE!$A$2:$A$333,0),6),0)</f>
        <v>5</v>
      </c>
      <c r="K42" s="11">
        <f>IFERROR(INDEX(FinalOpSharingDE!$A$2:$M$333,MATCH(OperationalSharingDetail!$F42,FinalOpSharingDE!$A$2:$A$333,0),9),0)</f>
        <v>0</v>
      </c>
      <c r="L42" s="11">
        <f>IFERROR(INDEX(FinalOpSharingDE!$A$2:$M$333,MATCH(OperationalSharingDetail!$F42,FinalOpSharingDE!$A$2:$A$333,0),7),0)</f>
        <v>5</v>
      </c>
      <c r="M42" s="11">
        <f>IFERROR(INDEX(FinalOpSharingDE!$A$2:$M$333,MATCH(OperationalSharingDetail!$F42,FinalOpSharingDE!$A$2:$A$333,0),4),0)</f>
        <v>0</v>
      </c>
      <c r="N42" s="11">
        <f>IFERROR(INDEX(FinalOpSharingDE!$A$2:$M$333,MATCH(OperationalSharingDetail!$F42,FinalOpSharingDE!$A$2:$A$333,0),5),0)</f>
        <v>0</v>
      </c>
      <c r="O42" s="11">
        <f>IFERROR(INDEX(FinalOpSharingDE!$A$2:$M$333,MATCH(OperationalSharingDetail!$F42,FinalOpSharingDE!$A$2:$A$333,0),10),0)</f>
        <v>0</v>
      </c>
      <c r="P42" s="11">
        <f t="shared" si="0"/>
        <v>23</v>
      </c>
      <c r="Q42" s="11">
        <f t="shared" si="1"/>
        <v>21</v>
      </c>
      <c r="S42" s="29">
        <f t="shared" si="2"/>
        <v>21</v>
      </c>
      <c r="T42" s="32">
        <f t="shared" si="3"/>
        <v>0</v>
      </c>
    </row>
    <row r="43" spans="1:20" x14ac:dyDescent="0.25">
      <c r="A43" s="2">
        <v>2021</v>
      </c>
      <c r="B43" s="2" t="s">
        <v>390</v>
      </c>
      <c r="C43" s="3" t="s">
        <v>49</v>
      </c>
      <c r="D43" s="2" t="s">
        <v>728</v>
      </c>
      <c r="E43" s="2" t="s">
        <v>728</v>
      </c>
      <c r="F43" s="3" t="s">
        <v>49</v>
      </c>
      <c r="G43" s="3" t="s">
        <v>451</v>
      </c>
      <c r="H43" s="11">
        <f>IFERROR(INDEX(FinalOpSharingDE!$A$2:$M$333,MATCH(OperationalSharingDetail!$F43,FinalOpSharingDE!$A$2:$A$333,0),3),0)</f>
        <v>0</v>
      </c>
      <c r="I43" s="11">
        <f>IFERROR(INDEX(FinalOpSharingDE!$A$2:$M$333,MATCH(OperationalSharingDetail!$F43,FinalOpSharingDE!$A$2:$A$333,0),8),0)</f>
        <v>0</v>
      </c>
      <c r="J43" s="11">
        <f>IFERROR(INDEX(FinalOpSharingDE!$A$2:$M$333,MATCH(OperationalSharingDetail!$F43,FinalOpSharingDE!$A$2:$A$333,0),6),0)</f>
        <v>0</v>
      </c>
      <c r="K43" s="11">
        <f>IFERROR(INDEX(FinalOpSharingDE!$A$2:$M$333,MATCH(OperationalSharingDetail!$F43,FinalOpSharingDE!$A$2:$A$333,0),9),0)</f>
        <v>0</v>
      </c>
      <c r="L43" s="11">
        <f>IFERROR(INDEX(FinalOpSharingDE!$A$2:$M$333,MATCH(OperationalSharingDetail!$F43,FinalOpSharingDE!$A$2:$A$333,0),7),0)</f>
        <v>0</v>
      </c>
      <c r="M43" s="11">
        <f>IFERROR(INDEX(FinalOpSharingDE!$A$2:$M$333,MATCH(OperationalSharingDetail!$F43,FinalOpSharingDE!$A$2:$A$333,0),4),0)</f>
        <v>0</v>
      </c>
      <c r="N43" s="11">
        <f>IFERROR(INDEX(FinalOpSharingDE!$A$2:$M$333,MATCH(OperationalSharingDetail!$F43,FinalOpSharingDE!$A$2:$A$333,0),5),0)</f>
        <v>3</v>
      </c>
      <c r="O43" s="11">
        <f>IFERROR(INDEX(FinalOpSharingDE!$A$2:$M$333,MATCH(OperationalSharingDetail!$F43,FinalOpSharingDE!$A$2:$A$333,0),10),0)</f>
        <v>3</v>
      </c>
      <c r="P43" s="11">
        <f t="shared" si="0"/>
        <v>6</v>
      </c>
      <c r="Q43" s="11">
        <f t="shared" si="1"/>
        <v>6</v>
      </c>
      <c r="S43" s="29">
        <f t="shared" si="2"/>
        <v>6</v>
      </c>
      <c r="T43" s="32">
        <f t="shared" si="3"/>
        <v>0</v>
      </c>
    </row>
    <row r="44" spans="1:20" x14ac:dyDescent="0.25">
      <c r="A44" s="2">
        <v>2021</v>
      </c>
      <c r="B44" s="2" t="s">
        <v>386</v>
      </c>
      <c r="C44" s="3" t="s">
        <v>50</v>
      </c>
      <c r="D44" s="2" t="s">
        <v>728</v>
      </c>
      <c r="E44" s="2" t="s">
        <v>728</v>
      </c>
      <c r="F44" s="3" t="s">
        <v>50</v>
      </c>
      <c r="G44" s="3" t="s">
        <v>452</v>
      </c>
      <c r="H44" s="11">
        <f>IFERROR(INDEX(FinalOpSharingDE!$A$2:$M$333,MATCH(OperationalSharingDetail!$F44,FinalOpSharingDE!$A$2:$A$333,0),3),0)</f>
        <v>0</v>
      </c>
      <c r="I44" s="11">
        <f>IFERROR(INDEX(FinalOpSharingDE!$A$2:$M$333,MATCH(OperationalSharingDetail!$F44,FinalOpSharingDE!$A$2:$A$333,0),8),0)</f>
        <v>0</v>
      </c>
      <c r="J44" s="11">
        <f>IFERROR(INDEX(FinalOpSharingDE!$A$2:$M$333,MATCH(OperationalSharingDetail!$F44,FinalOpSharingDE!$A$2:$A$333,0),6),0)</f>
        <v>5</v>
      </c>
      <c r="K44" s="11">
        <f>IFERROR(INDEX(FinalOpSharingDE!$A$2:$M$333,MATCH(OperationalSharingDetail!$F44,FinalOpSharingDE!$A$2:$A$333,0),9),0)</f>
        <v>0</v>
      </c>
      <c r="L44" s="11">
        <f>IFERROR(INDEX(FinalOpSharingDE!$A$2:$M$333,MATCH(OperationalSharingDetail!$F44,FinalOpSharingDE!$A$2:$A$333,0),7),0)</f>
        <v>5</v>
      </c>
      <c r="M44" s="11">
        <f>IFERROR(INDEX(FinalOpSharingDE!$A$2:$M$333,MATCH(OperationalSharingDetail!$F44,FinalOpSharingDE!$A$2:$A$333,0),4),0)</f>
        <v>3</v>
      </c>
      <c r="N44" s="11">
        <f>IFERROR(INDEX(FinalOpSharingDE!$A$2:$M$333,MATCH(OperationalSharingDetail!$F44,FinalOpSharingDE!$A$2:$A$333,0),5),0)</f>
        <v>3</v>
      </c>
      <c r="O44" s="11">
        <f>IFERROR(INDEX(FinalOpSharingDE!$A$2:$M$333,MATCH(OperationalSharingDetail!$F44,FinalOpSharingDE!$A$2:$A$333,0),10),0)</f>
        <v>3</v>
      </c>
      <c r="P44" s="11">
        <f t="shared" si="0"/>
        <v>19</v>
      </c>
      <c r="Q44" s="11">
        <f t="shared" si="1"/>
        <v>19</v>
      </c>
      <c r="S44" s="29">
        <f t="shared" si="2"/>
        <v>19</v>
      </c>
      <c r="T44" s="32">
        <f t="shared" si="3"/>
        <v>0</v>
      </c>
    </row>
    <row r="45" spans="1:20" x14ac:dyDescent="0.25">
      <c r="A45" s="2">
        <v>2021</v>
      </c>
      <c r="B45" s="2" t="s">
        <v>381</v>
      </c>
      <c r="C45" s="3" t="s">
        <v>51</v>
      </c>
      <c r="D45" s="2" t="s">
        <v>728</v>
      </c>
      <c r="E45" s="2" t="s">
        <v>728</v>
      </c>
      <c r="F45" s="3" t="s">
        <v>51</v>
      </c>
      <c r="G45" s="3" t="s">
        <v>453</v>
      </c>
      <c r="H45" s="11">
        <f>IFERROR(INDEX(FinalOpSharingDE!$A$2:$M$333,MATCH(OperationalSharingDetail!$F45,FinalOpSharingDE!$A$2:$A$333,0),3),0)</f>
        <v>0</v>
      </c>
      <c r="I45" s="11">
        <f>IFERROR(INDEX(FinalOpSharingDE!$A$2:$M$333,MATCH(OperationalSharingDetail!$F45,FinalOpSharingDE!$A$2:$A$333,0),8),0)</f>
        <v>0</v>
      </c>
      <c r="J45" s="11">
        <f>IFERROR(INDEX(FinalOpSharingDE!$A$2:$M$333,MATCH(OperationalSharingDetail!$F45,FinalOpSharingDE!$A$2:$A$333,0),6),0)</f>
        <v>0</v>
      </c>
      <c r="K45" s="11">
        <f>IFERROR(INDEX(FinalOpSharingDE!$A$2:$M$333,MATCH(OperationalSharingDetail!$F45,FinalOpSharingDE!$A$2:$A$333,0),9),0)</f>
        <v>0</v>
      </c>
      <c r="L45" s="11">
        <f>IFERROR(INDEX(FinalOpSharingDE!$A$2:$M$333,MATCH(OperationalSharingDetail!$F45,FinalOpSharingDE!$A$2:$A$333,0),7),0)</f>
        <v>0</v>
      </c>
      <c r="M45" s="11">
        <f>IFERROR(INDEX(FinalOpSharingDE!$A$2:$M$333,MATCH(OperationalSharingDetail!$F45,FinalOpSharingDE!$A$2:$A$333,0),4),0)</f>
        <v>0</v>
      </c>
      <c r="N45" s="11">
        <f>IFERROR(INDEX(FinalOpSharingDE!$A$2:$M$333,MATCH(OperationalSharingDetail!$F45,FinalOpSharingDE!$A$2:$A$333,0),5),0)</f>
        <v>3</v>
      </c>
      <c r="O45" s="11">
        <f>IFERROR(INDEX(FinalOpSharingDE!$A$2:$M$333,MATCH(OperationalSharingDetail!$F45,FinalOpSharingDE!$A$2:$A$333,0),10),0)</f>
        <v>0</v>
      </c>
      <c r="P45" s="11">
        <f t="shared" si="0"/>
        <v>3</v>
      </c>
      <c r="Q45" s="11">
        <f t="shared" si="1"/>
        <v>3</v>
      </c>
      <c r="S45" s="29">
        <f t="shared" si="2"/>
        <v>3</v>
      </c>
      <c r="T45" s="32">
        <f t="shared" si="3"/>
        <v>0</v>
      </c>
    </row>
    <row r="46" spans="1:20" x14ac:dyDescent="0.25">
      <c r="A46" s="2">
        <v>2021</v>
      </c>
      <c r="B46" s="2" t="s">
        <v>381</v>
      </c>
      <c r="C46" s="3" t="s">
        <v>52</v>
      </c>
      <c r="D46" s="2" t="s">
        <v>728</v>
      </c>
      <c r="E46" s="2" t="s">
        <v>728</v>
      </c>
      <c r="F46" s="3" t="s">
        <v>52</v>
      </c>
      <c r="G46" s="3" t="s">
        <v>454</v>
      </c>
      <c r="H46" s="11">
        <f>IFERROR(INDEX(FinalOpSharingDE!$A$2:$M$333,MATCH(OperationalSharingDetail!$F46,FinalOpSharingDE!$A$2:$A$333,0),3),0)</f>
        <v>0</v>
      </c>
      <c r="I46" s="11">
        <f>IFERROR(INDEX(FinalOpSharingDE!$A$2:$M$333,MATCH(OperationalSharingDetail!$F46,FinalOpSharingDE!$A$2:$A$333,0),8),0)</f>
        <v>0</v>
      </c>
      <c r="J46" s="11">
        <f>IFERROR(INDEX(FinalOpSharingDE!$A$2:$M$333,MATCH(OperationalSharingDetail!$F46,FinalOpSharingDE!$A$2:$A$333,0),6),0)</f>
        <v>0</v>
      </c>
      <c r="K46" s="11">
        <f>IFERROR(INDEX(FinalOpSharingDE!$A$2:$M$333,MATCH(OperationalSharingDetail!$F46,FinalOpSharingDE!$A$2:$A$333,0),9),0)</f>
        <v>5</v>
      </c>
      <c r="L46" s="11">
        <f>IFERROR(INDEX(FinalOpSharingDE!$A$2:$M$333,MATCH(OperationalSharingDetail!$F46,FinalOpSharingDE!$A$2:$A$333,0),7),0)</f>
        <v>0</v>
      </c>
      <c r="M46" s="11">
        <f>IFERROR(INDEX(FinalOpSharingDE!$A$2:$M$333,MATCH(OperationalSharingDetail!$F46,FinalOpSharingDE!$A$2:$A$333,0),4),0)</f>
        <v>0</v>
      </c>
      <c r="N46" s="11">
        <f>IFERROR(INDEX(FinalOpSharingDE!$A$2:$M$333,MATCH(OperationalSharingDetail!$F46,FinalOpSharingDE!$A$2:$A$333,0),5),0)</f>
        <v>0</v>
      </c>
      <c r="O46" s="11">
        <f>IFERROR(INDEX(FinalOpSharingDE!$A$2:$M$333,MATCH(OperationalSharingDetail!$F46,FinalOpSharingDE!$A$2:$A$333,0),10),0)</f>
        <v>0</v>
      </c>
      <c r="P46" s="11">
        <f t="shared" si="0"/>
        <v>5</v>
      </c>
      <c r="Q46" s="11">
        <f t="shared" si="1"/>
        <v>5</v>
      </c>
      <c r="S46" s="29">
        <f t="shared" si="2"/>
        <v>5</v>
      </c>
      <c r="T46" s="32">
        <f t="shared" si="3"/>
        <v>0</v>
      </c>
    </row>
    <row r="47" spans="1:20" x14ac:dyDescent="0.25">
      <c r="A47" s="2">
        <v>2021</v>
      </c>
      <c r="B47" s="2" t="s">
        <v>382</v>
      </c>
      <c r="C47" s="3" t="s">
        <v>53</v>
      </c>
      <c r="D47" s="2" t="s">
        <v>728</v>
      </c>
      <c r="E47" s="2" t="s">
        <v>728</v>
      </c>
      <c r="F47" s="3" t="s">
        <v>53</v>
      </c>
      <c r="G47" s="3" t="s">
        <v>455</v>
      </c>
      <c r="H47" s="11">
        <f>IFERROR(INDEX(FinalOpSharingDE!$A$2:$M$333,MATCH(OperationalSharingDetail!$F47,FinalOpSharingDE!$A$2:$A$333,0),3),0)</f>
        <v>0</v>
      </c>
      <c r="I47" s="11">
        <f>IFERROR(INDEX(FinalOpSharingDE!$A$2:$M$333,MATCH(OperationalSharingDetail!$F47,FinalOpSharingDE!$A$2:$A$333,0),8),0)</f>
        <v>0</v>
      </c>
      <c r="J47" s="11">
        <f>IFERROR(INDEX(FinalOpSharingDE!$A$2:$M$333,MATCH(OperationalSharingDetail!$F47,FinalOpSharingDE!$A$2:$A$333,0),6),0)</f>
        <v>0</v>
      </c>
      <c r="K47" s="11">
        <f>IFERROR(INDEX(FinalOpSharingDE!$A$2:$M$333,MATCH(OperationalSharingDetail!$F47,FinalOpSharingDE!$A$2:$A$333,0),9),0)</f>
        <v>0</v>
      </c>
      <c r="L47" s="11">
        <f>IFERROR(INDEX(FinalOpSharingDE!$A$2:$M$333,MATCH(OperationalSharingDetail!$F47,FinalOpSharingDE!$A$2:$A$333,0),7),0)</f>
        <v>0</v>
      </c>
      <c r="M47" s="11">
        <f>IFERROR(INDEX(FinalOpSharingDE!$A$2:$M$333,MATCH(OperationalSharingDetail!$F47,FinalOpSharingDE!$A$2:$A$333,0),4),0)</f>
        <v>0</v>
      </c>
      <c r="N47" s="11">
        <f>IFERROR(INDEX(FinalOpSharingDE!$A$2:$M$333,MATCH(OperationalSharingDetail!$F47,FinalOpSharingDE!$A$2:$A$333,0),5),0)</f>
        <v>0</v>
      </c>
      <c r="O47" s="11">
        <f>IFERROR(INDEX(FinalOpSharingDE!$A$2:$M$333,MATCH(OperationalSharingDetail!$F47,FinalOpSharingDE!$A$2:$A$333,0),10),0)</f>
        <v>0</v>
      </c>
      <c r="P47" s="11">
        <f t="shared" si="0"/>
        <v>0</v>
      </c>
      <c r="Q47" s="11">
        <f t="shared" si="1"/>
        <v>0</v>
      </c>
      <c r="S47" s="29">
        <f t="shared" si="2"/>
        <v>0</v>
      </c>
      <c r="T47" s="32">
        <f t="shared" si="3"/>
        <v>0</v>
      </c>
    </row>
    <row r="48" spans="1:20" x14ac:dyDescent="0.25">
      <c r="A48" s="2">
        <v>2021</v>
      </c>
      <c r="B48" s="2" t="s">
        <v>387</v>
      </c>
      <c r="C48" s="3" t="s">
        <v>54</v>
      </c>
      <c r="D48" s="2" t="s">
        <v>728</v>
      </c>
      <c r="E48" s="2" t="s">
        <v>728</v>
      </c>
      <c r="F48" s="3" t="s">
        <v>54</v>
      </c>
      <c r="G48" s="3" t="s">
        <v>456</v>
      </c>
      <c r="H48" s="11">
        <f>IFERROR(INDEX(FinalOpSharingDE!$A$2:$M$333,MATCH(OperationalSharingDetail!$F48,FinalOpSharingDE!$A$2:$A$333,0),3),0)</f>
        <v>0</v>
      </c>
      <c r="I48" s="11">
        <f>IFERROR(INDEX(FinalOpSharingDE!$A$2:$M$333,MATCH(OperationalSharingDetail!$F48,FinalOpSharingDE!$A$2:$A$333,0),8),0)</f>
        <v>0</v>
      </c>
      <c r="J48" s="11">
        <f>IFERROR(INDEX(FinalOpSharingDE!$A$2:$M$333,MATCH(OperationalSharingDetail!$F48,FinalOpSharingDE!$A$2:$A$333,0),6),0)</f>
        <v>0</v>
      </c>
      <c r="K48" s="11">
        <f>IFERROR(INDEX(FinalOpSharingDE!$A$2:$M$333,MATCH(OperationalSharingDetail!$F48,FinalOpSharingDE!$A$2:$A$333,0),9),0)</f>
        <v>0</v>
      </c>
      <c r="L48" s="11">
        <f>IFERROR(INDEX(FinalOpSharingDE!$A$2:$M$333,MATCH(OperationalSharingDetail!$F48,FinalOpSharingDE!$A$2:$A$333,0),7),0)</f>
        <v>0</v>
      </c>
      <c r="M48" s="11">
        <f>IFERROR(INDEX(FinalOpSharingDE!$A$2:$M$333,MATCH(OperationalSharingDetail!$F48,FinalOpSharingDE!$A$2:$A$333,0),4),0)</f>
        <v>0</v>
      </c>
      <c r="N48" s="11">
        <f>IFERROR(INDEX(FinalOpSharingDE!$A$2:$M$333,MATCH(OperationalSharingDetail!$F48,FinalOpSharingDE!$A$2:$A$333,0),5),0)</f>
        <v>0</v>
      </c>
      <c r="O48" s="11">
        <f>IFERROR(INDEX(FinalOpSharingDE!$A$2:$M$333,MATCH(OperationalSharingDetail!$F48,FinalOpSharingDE!$A$2:$A$333,0),10),0)</f>
        <v>0</v>
      </c>
      <c r="P48" s="11">
        <f t="shared" si="0"/>
        <v>0</v>
      </c>
      <c r="Q48" s="11">
        <f t="shared" si="1"/>
        <v>0</v>
      </c>
      <c r="S48" s="29">
        <f t="shared" si="2"/>
        <v>0</v>
      </c>
      <c r="T48" s="32">
        <f t="shared" si="3"/>
        <v>0</v>
      </c>
    </row>
    <row r="49" spans="1:20" x14ac:dyDescent="0.25">
      <c r="A49" s="2">
        <v>2021</v>
      </c>
      <c r="B49" s="2" t="s">
        <v>387</v>
      </c>
      <c r="C49" s="3" t="s">
        <v>55</v>
      </c>
      <c r="D49" s="2" t="s">
        <v>728</v>
      </c>
      <c r="E49" s="2" t="s">
        <v>728</v>
      </c>
      <c r="F49" s="3" t="s">
        <v>55</v>
      </c>
      <c r="G49" s="3" t="s">
        <v>457</v>
      </c>
      <c r="H49" s="11">
        <f>IFERROR(INDEX(FinalOpSharingDE!$A$2:$M$333,MATCH(OperationalSharingDetail!$F49,FinalOpSharingDE!$A$2:$A$333,0),3),0)</f>
        <v>0</v>
      </c>
      <c r="I49" s="11">
        <f>IFERROR(INDEX(FinalOpSharingDE!$A$2:$M$333,MATCH(OperationalSharingDetail!$F49,FinalOpSharingDE!$A$2:$A$333,0),8),0)</f>
        <v>0</v>
      </c>
      <c r="J49" s="11">
        <f>IFERROR(INDEX(FinalOpSharingDE!$A$2:$M$333,MATCH(OperationalSharingDetail!$F49,FinalOpSharingDE!$A$2:$A$333,0),6),0)</f>
        <v>5</v>
      </c>
      <c r="K49" s="11">
        <f>IFERROR(INDEX(FinalOpSharingDE!$A$2:$M$333,MATCH(OperationalSharingDetail!$F49,FinalOpSharingDE!$A$2:$A$333,0),9),0)</f>
        <v>5</v>
      </c>
      <c r="L49" s="11">
        <f>IFERROR(INDEX(FinalOpSharingDE!$A$2:$M$333,MATCH(OperationalSharingDetail!$F49,FinalOpSharingDE!$A$2:$A$333,0),7),0)</f>
        <v>5</v>
      </c>
      <c r="M49" s="11">
        <f>IFERROR(INDEX(FinalOpSharingDE!$A$2:$M$333,MATCH(OperationalSharingDetail!$F49,FinalOpSharingDE!$A$2:$A$333,0),4),0)</f>
        <v>3</v>
      </c>
      <c r="N49" s="11">
        <f>IFERROR(INDEX(FinalOpSharingDE!$A$2:$M$333,MATCH(OperationalSharingDetail!$F49,FinalOpSharingDE!$A$2:$A$333,0),5),0)</f>
        <v>3</v>
      </c>
      <c r="O49" s="11">
        <f>IFERROR(INDEX(FinalOpSharingDE!$A$2:$M$333,MATCH(OperationalSharingDetail!$F49,FinalOpSharingDE!$A$2:$A$333,0),10),0)</f>
        <v>0</v>
      </c>
      <c r="P49" s="11">
        <f t="shared" si="0"/>
        <v>21</v>
      </c>
      <c r="Q49" s="11">
        <f t="shared" si="1"/>
        <v>21</v>
      </c>
      <c r="S49" s="29">
        <f t="shared" si="2"/>
        <v>21</v>
      </c>
      <c r="T49" s="32">
        <f t="shared" si="3"/>
        <v>0</v>
      </c>
    </row>
    <row r="50" spans="1:20" x14ac:dyDescent="0.25">
      <c r="A50" s="2">
        <v>2021</v>
      </c>
      <c r="B50" s="2" t="s">
        <v>386</v>
      </c>
      <c r="C50" s="3" t="s">
        <v>56</v>
      </c>
      <c r="D50" s="2" t="s">
        <v>728</v>
      </c>
      <c r="E50" s="2" t="s">
        <v>728</v>
      </c>
      <c r="F50" s="3" t="s">
        <v>56</v>
      </c>
      <c r="G50" s="3" t="s">
        <v>458</v>
      </c>
      <c r="H50" s="11">
        <f>IFERROR(INDEX(FinalOpSharingDE!$A$2:$M$333,MATCH(OperationalSharingDetail!$F50,FinalOpSharingDE!$A$2:$A$333,0),3),0)</f>
        <v>0</v>
      </c>
      <c r="I50" s="11">
        <f>IFERROR(INDEX(FinalOpSharingDE!$A$2:$M$333,MATCH(OperationalSharingDetail!$F50,FinalOpSharingDE!$A$2:$A$333,0),8),0)</f>
        <v>0</v>
      </c>
      <c r="J50" s="11">
        <f>IFERROR(INDEX(FinalOpSharingDE!$A$2:$M$333,MATCH(OperationalSharingDetail!$F50,FinalOpSharingDE!$A$2:$A$333,0),6),0)</f>
        <v>0</v>
      </c>
      <c r="K50" s="11">
        <f>IFERROR(INDEX(FinalOpSharingDE!$A$2:$M$333,MATCH(OperationalSharingDetail!$F50,FinalOpSharingDE!$A$2:$A$333,0),9),0)</f>
        <v>0</v>
      </c>
      <c r="L50" s="11">
        <f>IFERROR(INDEX(FinalOpSharingDE!$A$2:$M$333,MATCH(OperationalSharingDetail!$F50,FinalOpSharingDE!$A$2:$A$333,0),7),0)</f>
        <v>0</v>
      </c>
      <c r="M50" s="11">
        <f>IFERROR(INDEX(FinalOpSharingDE!$A$2:$M$333,MATCH(OperationalSharingDetail!$F50,FinalOpSharingDE!$A$2:$A$333,0),4),0)</f>
        <v>0</v>
      </c>
      <c r="N50" s="11">
        <f>IFERROR(INDEX(FinalOpSharingDE!$A$2:$M$333,MATCH(OperationalSharingDetail!$F50,FinalOpSharingDE!$A$2:$A$333,0),5),0)</f>
        <v>0</v>
      </c>
      <c r="O50" s="11">
        <f>IFERROR(INDEX(FinalOpSharingDE!$A$2:$M$333,MATCH(OperationalSharingDetail!$F50,FinalOpSharingDE!$A$2:$A$333,0),10),0)</f>
        <v>0</v>
      </c>
      <c r="P50" s="11">
        <f t="shared" si="0"/>
        <v>0</v>
      </c>
      <c r="Q50" s="11">
        <f t="shared" si="1"/>
        <v>0</v>
      </c>
      <c r="S50" s="29">
        <f t="shared" si="2"/>
        <v>0</v>
      </c>
      <c r="T50" s="32">
        <f t="shared" si="3"/>
        <v>0</v>
      </c>
    </row>
    <row r="51" spans="1:20" x14ac:dyDescent="0.25">
      <c r="A51" s="2">
        <v>2021</v>
      </c>
      <c r="B51" s="2" t="s">
        <v>387</v>
      </c>
      <c r="C51" s="3" t="s">
        <v>60</v>
      </c>
      <c r="D51" s="2" t="s">
        <v>728</v>
      </c>
      <c r="E51" s="2" t="s">
        <v>728</v>
      </c>
      <c r="F51" s="3" t="s">
        <v>60</v>
      </c>
      <c r="G51" s="3" t="s">
        <v>462</v>
      </c>
      <c r="H51" s="11">
        <f>IFERROR(INDEX(FinalOpSharingDE!$A$2:$M$333,MATCH(OperationalSharingDetail!$F51,FinalOpSharingDE!$A$2:$A$333,0),3),0)</f>
        <v>8</v>
      </c>
      <c r="I51" s="11">
        <f>IFERROR(INDEX(FinalOpSharingDE!$A$2:$M$333,MATCH(OperationalSharingDetail!$F51,FinalOpSharingDE!$A$2:$A$333,0),8),0)</f>
        <v>0</v>
      </c>
      <c r="J51" s="11">
        <f>IFERROR(INDEX(FinalOpSharingDE!$A$2:$M$333,MATCH(OperationalSharingDetail!$F51,FinalOpSharingDE!$A$2:$A$333,0),6),0)</f>
        <v>0</v>
      </c>
      <c r="K51" s="11">
        <f>IFERROR(INDEX(FinalOpSharingDE!$A$2:$M$333,MATCH(OperationalSharingDetail!$F51,FinalOpSharingDE!$A$2:$A$333,0),9),0)</f>
        <v>5</v>
      </c>
      <c r="L51" s="11">
        <f>IFERROR(INDEX(FinalOpSharingDE!$A$2:$M$333,MATCH(OperationalSharingDetail!$F51,FinalOpSharingDE!$A$2:$A$333,0),7),0)</f>
        <v>5</v>
      </c>
      <c r="M51" s="11">
        <f>IFERROR(INDEX(FinalOpSharingDE!$A$2:$M$333,MATCH(OperationalSharingDetail!$F51,FinalOpSharingDE!$A$2:$A$333,0),4),0)</f>
        <v>3</v>
      </c>
      <c r="N51" s="11">
        <f>IFERROR(INDEX(FinalOpSharingDE!$A$2:$M$333,MATCH(OperationalSharingDetail!$F51,FinalOpSharingDE!$A$2:$A$333,0),5),0)</f>
        <v>3</v>
      </c>
      <c r="O51" s="11">
        <f>IFERROR(INDEX(FinalOpSharingDE!$A$2:$M$333,MATCH(OperationalSharingDetail!$F51,FinalOpSharingDE!$A$2:$A$333,0),10),0)</f>
        <v>0</v>
      </c>
      <c r="P51" s="11">
        <f t="shared" si="0"/>
        <v>24</v>
      </c>
      <c r="Q51" s="11">
        <f t="shared" si="1"/>
        <v>21</v>
      </c>
      <c r="S51" s="29">
        <f t="shared" si="2"/>
        <v>21</v>
      </c>
      <c r="T51" s="32">
        <f t="shared" si="3"/>
        <v>0</v>
      </c>
    </row>
    <row r="52" spans="1:20" x14ac:dyDescent="0.25">
      <c r="A52" s="2">
        <v>2021</v>
      </c>
      <c r="B52" s="2" t="s">
        <v>389</v>
      </c>
      <c r="C52" s="3" t="s">
        <v>58</v>
      </c>
      <c r="D52" s="2" t="s">
        <v>728</v>
      </c>
      <c r="E52" s="2" t="s">
        <v>728</v>
      </c>
      <c r="F52" s="3" t="s">
        <v>58</v>
      </c>
      <c r="G52" s="3" t="s">
        <v>731</v>
      </c>
      <c r="H52" s="11">
        <f>IFERROR(INDEX(FinalOpSharingDE!$A$2:$M$333,MATCH(OperationalSharingDetail!$F52,FinalOpSharingDE!$A$2:$A$333,0),3),0)</f>
        <v>0</v>
      </c>
      <c r="I52" s="11">
        <f>IFERROR(INDEX(FinalOpSharingDE!$A$2:$M$333,MATCH(OperationalSharingDetail!$F52,FinalOpSharingDE!$A$2:$A$333,0),8),0)</f>
        <v>5</v>
      </c>
      <c r="J52" s="11">
        <f>IFERROR(INDEX(FinalOpSharingDE!$A$2:$M$333,MATCH(OperationalSharingDetail!$F52,FinalOpSharingDE!$A$2:$A$333,0),6),0)</f>
        <v>5</v>
      </c>
      <c r="K52" s="11">
        <f>IFERROR(INDEX(FinalOpSharingDE!$A$2:$M$333,MATCH(OperationalSharingDetail!$F52,FinalOpSharingDE!$A$2:$A$333,0),9),0)</f>
        <v>5</v>
      </c>
      <c r="L52" s="11">
        <f>IFERROR(INDEX(FinalOpSharingDE!$A$2:$M$333,MATCH(OperationalSharingDetail!$F52,FinalOpSharingDE!$A$2:$A$333,0),7),0)</f>
        <v>0</v>
      </c>
      <c r="M52" s="11">
        <f>IFERROR(INDEX(FinalOpSharingDE!$A$2:$M$333,MATCH(OperationalSharingDetail!$F52,FinalOpSharingDE!$A$2:$A$333,0),4),0)</f>
        <v>3</v>
      </c>
      <c r="N52" s="11">
        <f>IFERROR(INDEX(FinalOpSharingDE!$A$2:$M$333,MATCH(OperationalSharingDetail!$F52,FinalOpSharingDE!$A$2:$A$333,0),5),0)</f>
        <v>3</v>
      </c>
      <c r="O52" s="11">
        <f>IFERROR(INDEX(FinalOpSharingDE!$A$2:$M$333,MATCH(OperationalSharingDetail!$F52,FinalOpSharingDE!$A$2:$A$333,0),10),0)</f>
        <v>0</v>
      </c>
      <c r="P52" s="11">
        <f t="shared" si="0"/>
        <v>21</v>
      </c>
      <c r="Q52" s="11">
        <f t="shared" si="1"/>
        <v>21</v>
      </c>
      <c r="S52" s="29">
        <f t="shared" si="2"/>
        <v>21</v>
      </c>
      <c r="T52" s="32">
        <f t="shared" si="3"/>
        <v>0</v>
      </c>
    </row>
    <row r="53" spans="1:20" x14ac:dyDescent="0.25">
      <c r="A53" s="2">
        <v>2021</v>
      </c>
      <c r="B53" s="2" t="s">
        <v>390</v>
      </c>
      <c r="C53" s="3" t="s">
        <v>59</v>
      </c>
      <c r="D53" s="2" t="s">
        <v>728</v>
      </c>
      <c r="E53" s="2" t="s">
        <v>728</v>
      </c>
      <c r="F53" s="3" t="s">
        <v>59</v>
      </c>
      <c r="G53" s="3" t="s">
        <v>732</v>
      </c>
      <c r="H53" s="11">
        <f>IFERROR(INDEX(FinalOpSharingDE!$A$2:$M$333,MATCH(OperationalSharingDetail!$F53,FinalOpSharingDE!$A$2:$A$333,0),3),0)</f>
        <v>0</v>
      </c>
      <c r="I53" s="11">
        <f>IFERROR(INDEX(FinalOpSharingDE!$A$2:$M$333,MATCH(OperationalSharingDetail!$F53,FinalOpSharingDE!$A$2:$A$333,0),8),0)</f>
        <v>0</v>
      </c>
      <c r="J53" s="11">
        <f>IFERROR(INDEX(FinalOpSharingDE!$A$2:$M$333,MATCH(OperationalSharingDetail!$F53,FinalOpSharingDE!$A$2:$A$333,0),6),0)</f>
        <v>0</v>
      </c>
      <c r="K53" s="11">
        <f>IFERROR(INDEX(FinalOpSharingDE!$A$2:$M$333,MATCH(OperationalSharingDetail!$F53,FinalOpSharingDE!$A$2:$A$333,0),9),0)</f>
        <v>0</v>
      </c>
      <c r="L53" s="11">
        <f>IFERROR(INDEX(FinalOpSharingDE!$A$2:$M$333,MATCH(OperationalSharingDetail!$F53,FinalOpSharingDE!$A$2:$A$333,0),7),0)</f>
        <v>0</v>
      </c>
      <c r="M53" s="11">
        <f>IFERROR(INDEX(FinalOpSharingDE!$A$2:$M$333,MATCH(OperationalSharingDetail!$F53,FinalOpSharingDE!$A$2:$A$333,0),4),0)</f>
        <v>0</v>
      </c>
      <c r="N53" s="11">
        <f>IFERROR(INDEX(FinalOpSharingDE!$A$2:$M$333,MATCH(OperationalSharingDetail!$F53,FinalOpSharingDE!$A$2:$A$333,0),5),0)</f>
        <v>0</v>
      </c>
      <c r="O53" s="11">
        <f>IFERROR(INDEX(FinalOpSharingDE!$A$2:$M$333,MATCH(OperationalSharingDetail!$F53,FinalOpSharingDE!$A$2:$A$333,0),10),0)</f>
        <v>0</v>
      </c>
      <c r="P53" s="11">
        <f t="shared" si="0"/>
        <v>0</v>
      </c>
      <c r="Q53" s="11">
        <f t="shared" si="1"/>
        <v>0</v>
      </c>
      <c r="S53" s="29">
        <f t="shared" si="2"/>
        <v>0</v>
      </c>
      <c r="T53" s="32">
        <f t="shared" si="3"/>
        <v>0</v>
      </c>
    </row>
    <row r="54" spans="1:20" x14ac:dyDescent="0.25">
      <c r="A54" s="2">
        <v>2021</v>
      </c>
      <c r="B54" s="2" t="s">
        <v>383</v>
      </c>
      <c r="C54" s="3" t="s">
        <v>61</v>
      </c>
      <c r="D54" s="2" t="s">
        <v>728</v>
      </c>
      <c r="E54" s="2" t="s">
        <v>728</v>
      </c>
      <c r="F54" s="3" t="s">
        <v>61</v>
      </c>
      <c r="G54" s="3" t="s">
        <v>463</v>
      </c>
      <c r="H54" s="11">
        <f>IFERROR(INDEX(FinalOpSharingDE!$A$2:$M$333,MATCH(OperationalSharingDetail!$F54,FinalOpSharingDE!$A$2:$A$333,0),3),0)</f>
        <v>8</v>
      </c>
      <c r="I54" s="11">
        <f>IFERROR(INDEX(FinalOpSharingDE!$A$2:$M$333,MATCH(OperationalSharingDetail!$F54,FinalOpSharingDE!$A$2:$A$333,0),8),0)</f>
        <v>0</v>
      </c>
      <c r="J54" s="11">
        <f>IFERROR(INDEX(FinalOpSharingDE!$A$2:$M$333,MATCH(OperationalSharingDetail!$F54,FinalOpSharingDE!$A$2:$A$333,0),6),0)</f>
        <v>5</v>
      </c>
      <c r="K54" s="11">
        <f>IFERROR(INDEX(FinalOpSharingDE!$A$2:$M$333,MATCH(OperationalSharingDetail!$F54,FinalOpSharingDE!$A$2:$A$333,0),9),0)</f>
        <v>5</v>
      </c>
      <c r="L54" s="11">
        <f>IFERROR(INDEX(FinalOpSharingDE!$A$2:$M$333,MATCH(OperationalSharingDetail!$F54,FinalOpSharingDE!$A$2:$A$333,0),7),0)</f>
        <v>0</v>
      </c>
      <c r="M54" s="11">
        <f>IFERROR(INDEX(FinalOpSharingDE!$A$2:$M$333,MATCH(OperationalSharingDetail!$F54,FinalOpSharingDE!$A$2:$A$333,0),4),0)</f>
        <v>0</v>
      </c>
      <c r="N54" s="11">
        <f>IFERROR(INDEX(FinalOpSharingDE!$A$2:$M$333,MATCH(OperationalSharingDetail!$F54,FinalOpSharingDE!$A$2:$A$333,0),5),0)</f>
        <v>0</v>
      </c>
      <c r="O54" s="11">
        <f>IFERROR(INDEX(FinalOpSharingDE!$A$2:$M$333,MATCH(OperationalSharingDetail!$F54,FinalOpSharingDE!$A$2:$A$333,0),10),0)</f>
        <v>0</v>
      </c>
      <c r="P54" s="11">
        <f t="shared" si="0"/>
        <v>18</v>
      </c>
      <c r="Q54" s="11">
        <f t="shared" si="1"/>
        <v>18</v>
      </c>
      <c r="S54" s="29">
        <f t="shared" si="2"/>
        <v>18</v>
      </c>
      <c r="T54" s="32">
        <f t="shared" si="3"/>
        <v>0</v>
      </c>
    </row>
    <row r="55" spans="1:20" x14ac:dyDescent="0.25">
      <c r="A55" s="2">
        <v>2021</v>
      </c>
      <c r="B55" s="2" t="s">
        <v>386</v>
      </c>
      <c r="C55" s="3" t="s">
        <v>57</v>
      </c>
      <c r="D55" s="2" t="s">
        <v>728</v>
      </c>
      <c r="E55" s="2" t="s">
        <v>728</v>
      </c>
      <c r="F55" s="3" t="s">
        <v>57</v>
      </c>
      <c r="G55" s="3" t="s">
        <v>459</v>
      </c>
      <c r="H55" s="11">
        <f>IFERROR(INDEX(FinalOpSharingDE!$A$2:$M$333,MATCH(OperationalSharingDetail!$F55,FinalOpSharingDE!$A$2:$A$333,0),3),0)</f>
        <v>0</v>
      </c>
      <c r="I55" s="11">
        <f>IFERROR(INDEX(FinalOpSharingDE!$A$2:$M$333,MATCH(OperationalSharingDetail!$F55,FinalOpSharingDE!$A$2:$A$333,0),8),0)</f>
        <v>0</v>
      </c>
      <c r="J55" s="11">
        <f>IFERROR(INDEX(FinalOpSharingDE!$A$2:$M$333,MATCH(OperationalSharingDetail!$F55,FinalOpSharingDE!$A$2:$A$333,0),6),0)</f>
        <v>0</v>
      </c>
      <c r="K55" s="11">
        <f>IFERROR(INDEX(FinalOpSharingDE!$A$2:$M$333,MATCH(OperationalSharingDetail!$F55,FinalOpSharingDE!$A$2:$A$333,0),9),0)</f>
        <v>0</v>
      </c>
      <c r="L55" s="11">
        <f>IFERROR(INDEX(FinalOpSharingDE!$A$2:$M$333,MATCH(OperationalSharingDetail!$F55,FinalOpSharingDE!$A$2:$A$333,0),7),0)</f>
        <v>0</v>
      </c>
      <c r="M55" s="11">
        <f>IFERROR(INDEX(FinalOpSharingDE!$A$2:$M$333,MATCH(OperationalSharingDetail!$F55,FinalOpSharingDE!$A$2:$A$333,0),4),0)</f>
        <v>0</v>
      </c>
      <c r="N55" s="11">
        <f>IFERROR(INDEX(FinalOpSharingDE!$A$2:$M$333,MATCH(OperationalSharingDetail!$F55,FinalOpSharingDE!$A$2:$A$333,0),5),0)</f>
        <v>0</v>
      </c>
      <c r="O55" s="11">
        <f>IFERROR(INDEX(FinalOpSharingDE!$A$2:$M$333,MATCH(OperationalSharingDetail!$F55,FinalOpSharingDE!$A$2:$A$333,0),10),0)</f>
        <v>3</v>
      </c>
      <c r="P55" s="11">
        <f t="shared" si="0"/>
        <v>3</v>
      </c>
      <c r="Q55" s="11">
        <f t="shared" si="1"/>
        <v>3</v>
      </c>
      <c r="S55" s="29">
        <f t="shared" si="2"/>
        <v>3</v>
      </c>
      <c r="T55" s="32">
        <f t="shared" si="3"/>
        <v>0</v>
      </c>
    </row>
    <row r="56" spans="1:20" x14ac:dyDescent="0.25">
      <c r="A56" s="2">
        <v>2021</v>
      </c>
      <c r="B56" s="2" t="s">
        <v>384</v>
      </c>
      <c r="C56" s="3" t="s">
        <v>62</v>
      </c>
      <c r="D56" s="2" t="s">
        <v>728</v>
      </c>
      <c r="E56" s="2" t="s">
        <v>728</v>
      </c>
      <c r="F56" s="3" t="s">
        <v>62</v>
      </c>
      <c r="G56" s="3" t="s">
        <v>464</v>
      </c>
      <c r="H56" s="11">
        <f>IFERROR(INDEX(FinalOpSharingDE!$A$2:$M$333,MATCH(OperationalSharingDetail!$F56,FinalOpSharingDE!$A$2:$A$333,0),3),0)</f>
        <v>0</v>
      </c>
      <c r="I56" s="11">
        <f>IFERROR(INDEX(FinalOpSharingDE!$A$2:$M$333,MATCH(OperationalSharingDetail!$F56,FinalOpSharingDE!$A$2:$A$333,0),8),0)</f>
        <v>0</v>
      </c>
      <c r="J56" s="11">
        <f>IFERROR(INDEX(FinalOpSharingDE!$A$2:$M$333,MATCH(OperationalSharingDetail!$F56,FinalOpSharingDE!$A$2:$A$333,0),6),0)</f>
        <v>5</v>
      </c>
      <c r="K56" s="11">
        <f>IFERROR(INDEX(FinalOpSharingDE!$A$2:$M$333,MATCH(OperationalSharingDetail!$F56,FinalOpSharingDE!$A$2:$A$333,0),9),0)</f>
        <v>0</v>
      </c>
      <c r="L56" s="11">
        <f>IFERROR(INDEX(FinalOpSharingDE!$A$2:$M$333,MATCH(OperationalSharingDetail!$F56,FinalOpSharingDE!$A$2:$A$333,0),7),0)</f>
        <v>0</v>
      </c>
      <c r="M56" s="11">
        <f>IFERROR(INDEX(FinalOpSharingDE!$A$2:$M$333,MATCH(OperationalSharingDetail!$F56,FinalOpSharingDE!$A$2:$A$333,0),4),0)</f>
        <v>0</v>
      </c>
      <c r="N56" s="11">
        <f>IFERROR(INDEX(FinalOpSharingDE!$A$2:$M$333,MATCH(OperationalSharingDetail!$F56,FinalOpSharingDE!$A$2:$A$333,0),5),0)</f>
        <v>0</v>
      </c>
      <c r="O56" s="11">
        <f>IFERROR(INDEX(FinalOpSharingDE!$A$2:$M$333,MATCH(OperationalSharingDetail!$F56,FinalOpSharingDE!$A$2:$A$333,0),10),0)</f>
        <v>0</v>
      </c>
      <c r="P56" s="11">
        <f t="shared" si="0"/>
        <v>5</v>
      </c>
      <c r="Q56" s="11">
        <f t="shared" si="1"/>
        <v>5</v>
      </c>
      <c r="S56" s="29">
        <f t="shared" si="2"/>
        <v>5</v>
      </c>
      <c r="T56" s="32">
        <f t="shared" si="3"/>
        <v>0</v>
      </c>
    </row>
    <row r="57" spans="1:20" x14ac:dyDescent="0.25">
      <c r="A57" s="2">
        <v>2021</v>
      </c>
      <c r="B57" s="2" t="s">
        <v>382</v>
      </c>
      <c r="C57" s="3" t="s">
        <v>213</v>
      </c>
      <c r="D57" s="2" t="s">
        <v>728</v>
      </c>
      <c r="E57" s="2" t="s">
        <v>728</v>
      </c>
      <c r="F57" s="3" t="s">
        <v>213</v>
      </c>
      <c r="G57" s="3" t="s">
        <v>610</v>
      </c>
      <c r="H57" s="11">
        <f>IFERROR(INDEX(FinalOpSharingDE!$A$2:$M$333,MATCH(OperationalSharingDetail!$F57,FinalOpSharingDE!$A$2:$A$333,0),3),0)</f>
        <v>0</v>
      </c>
      <c r="I57" s="11">
        <f>IFERROR(INDEX(FinalOpSharingDE!$A$2:$M$333,MATCH(OperationalSharingDetail!$F57,FinalOpSharingDE!$A$2:$A$333,0),8),0)</f>
        <v>0</v>
      </c>
      <c r="J57" s="11">
        <f>IFERROR(INDEX(FinalOpSharingDE!$A$2:$M$333,MATCH(OperationalSharingDetail!$F57,FinalOpSharingDE!$A$2:$A$333,0),6),0)</f>
        <v>5</v>
      </c>
      <c r="K57" s="11">
        <f>IFERROR(INDEX(FinalOpSharingDE!$A$2:$M$333,MATCH(OperationalSharingDetail!$F57,FinalOpSharingDE!$A$2:$A$333,0),9),0)</f>
        <v>0</v>
      </c>
      <c r="L57" s="11">
        <f>IFERROR(INDEX(FinalOpSharingDE!$A$2:$M$333,MATCH(OperationalSharingDetail!$F57,FinalOpSharingDE!$A$2:$A$333,0),7),0)</f>
        <v>0</v>
      </c>
      <c r="M57" s="11">
        <f>IFERROR(INDEX(FinalOpSharingDE!$A$2:$M$333,MATCH(OperationalSharingDetail!$F57,FinalOpSharingDE!$A$2:$A$333,0),4),0)</f>
        <v>0</v>
      </c>
      <c r="N57" s="11">
        <f>IFERROR(INDEX(FinalOpSharingDE!$A$2:$M$333,MATCH(OperationalSharingDetail!$F57,FinalOpSharingDE!$A$2:$A$333,0),5),0)</f>
        <v>0</v>
      </c>
      <c r="O57" s="11">
        <f>IFERROR(INDEX(FinalOpSharingDE!$A$2:$M$333,MATCH(OperationalSharingDetail!$F57,FinalOpSharingDE!$A$2:$A$333,0),10),0)</f>
        <v>3</v>
      </c>
      <c r="P57" s="11">
        <f t="shared" si="0"/>
        <v>8</v>
      </c>
      <c r="Q57" s="11">
        <f t="shared" si="1"/>
        <v>8</v>
      </c>
      <c r="S57" s="29">
        <f t="shared" si="2"/>
        <v>8</v>
      </c>
      <c r="T57" s="32">
        <f t="shared" si="3"/>
        <v>0</v>
      </c>
    </row>
    <row r="58" spans="1:20" x14ac:dyDescent="0.25">
      <c r="A58" s="2">
        <v>2021</v>
      </c>
      <c r="B58" s="2" t="s">
        <v>386</v>
      </c>
      <c r="C58" s="3" t="s">
        <v>63</v>
      </c>
      <c r="D58" s="2" t="s">
        <v>728</v>
      </c>
      <c r="E58" s="2" t="s">
        <v>728</v>
      </c>
      <c r="F58" s="3" t="s">
        <v>63</v>
      </c>
      <c r="G58" s="3" t="s">
        <v>465</v>
      </c>
      <c r="H58" s="11">
        <f>IFERROR(INDEX(FinalOpSharingDE!$A$2:$M$333,MATCH(OperationalSharingDetail!$F58,FinalOpSharingDE!$A$2:$A$333,0),3),0)</f>
        <v>0</v>
      </c>
      <c r="I58" s="11">
        <f>IFERROR(INDEX(FinalOpSharingDE!$A$2:$M$333,MATCH(OperationalSharingDetail!$F58,FinalOpSharingDE!$A$2:$A$333,0),8),0)</f>
        <v>0</v>
      </c>
      <c r="J58" s="11">
        <f>IFERROR(INDEX(FinalOpSharingDE!$A$2:$M$333,MATCH(OperationalSharingDetail!$F58,FinalOpSharingDE!$A$2:$A$333,0),6),0)</f>
        <v>0</v>
      </c>
      <c r="K58" s="11">
        <f>IFERROR(INDEX(FinalOpSharingDE!$A$2:$M$333,MATCH(OperationalSharingDetail!$F58,FinalOpSharingDE!$A$2:$A$333,0),9),0)</f>
        <v>0</v>
      </c>
      <c r="L58" s="11">
        <f>IFERROR(INDEX(FinalOpSharingDE!$A$2:$M$333,MATCH(OperationalSharingDetail!$F58,FinalOpSharingDE!$A$2:$A$333,0),7),0)</f>
        <v>0</v>
      </c>
      <c r="M58" s="11">
        <f>IFERROR(INDEX(FinalOpSharingDE!$A$2:$M$333,MATCH(OperationalSharingDetail!$F58,FinalOpSharingDE!$A$2:$A$333,0),4),0)</f>
        <v>0</v>
      </c>
      <c r="N58" s="11">
        <f>IFERROR(INDEX(FinalOpSharingDE!$A$2:$M$333,MATCH(OperationalSharingDetail!$F58,FinalOpSharingDE!$A$2:$A$333,0),5),0)</f>
        <v>0</v>
      </c>
      <c r="O58" s="11">
        <f>IFERROR(INDEX(FinalOpSharingDE!$A$2:$M$333,MATCH(OperationalSharingDetail!$F58,FinalOpSharingDE!$A$2:$A$333,0),10),0)</f>
        <v>0</v>
      </c>
      <c r="P58" s="11">
        <f t="shared" si="0"/>
        <v>0</v>
      </c>
      <c r="Q58" s="11">
        <f t="shared" si="1"/>
        <v>0</v>
      </c>
      <c r="S58" s="29">
        <f t="shared" si="2"/>
        <v>0</v>
      </c>
      <c r="T58" s="32">
        <f t="shared" si="3"/>
        <v>0</v>
      </c>
    </row>
    <row r="59" spans="1:20" x14ac:dyDescent="0.25">
      <c r="A59" s="2">
        <v>2021</v>
      </c>
      <c r="B59" s="2" t="s">
        <v>382</v>
      </c>
      <c r="C59" s="3" t="s">
        <v>64</v>
      </c>
      <c r="D59" s="2" t="s">
        <v>728</v>
      </c>
      <c r="E59" s="2" t="s">
        <v>728</v>
      </c>
      <c r="F59" s="3" t="s">
        <v>64</v>
      </c>
      <c r="G59" s="3" t="s">
        <v>466</v>
      </c>
      <c r="H59" s="11">
        <f>IFERROR(INDEX(FinalOpSharingDE!$A$2:$M$333,MATCH(OperationalSharingDetail!$F59,FinalOpSharingDE!$A$2:$A$333,0),3),0)</f>
        <v>0</v>
      </c>
      <c r="I59" s="11">
        <f>IFERROR(INDEX(FinalOpSharingDE!$A$2:$M$333,MATCH(OperationalSharingDetail!$F59,FinalOpSharingDE!$A$2:$A$333,0),8),0)</f>
        <v>0</v>
      </c>
      <c r="J59" s="11">
        <f>IFERROR(INDEX(FinalOpSharingDE!$A$2:$M$333,MATCH(OperationalSharingDetail!$F59,FinalOpSharingDE!$A$2:$A$333,0),6),0)</f>
        <v>0</v>
      </c>
      <c r="K59" s="11">
        <f>IFERROR(INDEX(FinalOpSharingDE!$A$2:$M$333,MATCH(OperationalSharingDetail!$F59,FinalOpSharingDE!$A$2:$A$333,0),9),0)</f>
        <v>0</v>
      </c>
      <c r="L59" s="11">
        <f>IFERROR(INDEX(FinalOpSharingDE!$A$2:$M$333,MATCH(OperationalSharingDetail!$F59,FinalOpSharingDE!$A$2:$A$333,0),7),0)</f>
        <v>0</v>
      </c>
      <c r="M59" s="11">
        <f>IFERROR(INDEX(FinalOpSharingDE!$A$2:$M$333,MATCH(OperationalSharingDetail!$F59,FinalOpSharingDE!$A$2:$A$333,0),4),0)</f>
        <v>0</v>
      </c>
      <c r="N59" s="11">
        <f>IFERROR(INDEX(FinalOpSharingDE!$A$2:$M$333,MATCH(OperationalSharingDetail!$F59,FinalOpSharingDE!$A$2:$A$333,0),5),0)</f>
        <v>0</v>
      </c>
      <c r="O59" s="11">
        <f>IFERROR(INDEX(FinalOpSharingDE!$A$2:$M$333,MATCH(OperationalSharingDetail!$F59,FinalOpSharingDE!$A$2:$A$333,0),10),0)</f>
        <v>3</v>
      </c>
      <c r="P59" s="11">
        <f t="shared" si="0"/>
        <v>3</v>
      </c>
      <c r="Q59" s="11">
        <f t="shared" si="1"/>
        <v>3</v>
      </c>
      <c r="S59" s="29">
        <f t="shared" si="2"/>
        <v>3</v>
      </c>
      <c r="T59" s="32">
        <f t="shared" si="3"/>
        <v>0</v>
      </c>
    </row>
    <row r="60" spans="1:20" x14ac:dyDescent="0.25">
      <c r="A60" s="2">
        <v>2021</v>
      </c>
      <c r="B60" s="2" t="s">
        <v>384</v>
      </c>
      <c r="C60" s="3" t="s">
        <v>65</v>
      </c>
      <c r="D60" s="2" t="s">
        <v>728</v>
      </c>
      <c r="E60" s="2" t="s">
        <v>728</v>
      </c>
      <c r="F60" s="3" t="s">
        <v>65</v>
      </c>
      <c r="G60" s="3" t="s">
        <v>467</v>
      </c>
      <c r="H60" s="11">
        <f>IFERROR(INDEX(FinalOpSharingDE!$A$2:$M$333,MATCH(OperationalSharingDetail!$F60,FinalOpSharingDE!$A$2:$A$333,0),3),0)</f>
        <v>0</v>
      </c>
      <c r="I60" s="11">
        <f>IFERROR(INDEX(FinalOpSharingDE!$A$2:$M$333,MATCH(OperationalSharingDetail!$F60,FinalOpSharingDE!$A$2:$A$333,0),8),0)</f>
        <v>5</v>
      </c>
      <c r="J60" s="11">
        <f>IFERROR(INDEX(FinalOpSharingDE!$A$2:$M$333,MATCH(OperationalSharingDetail!$F60,FinalOpSharingDE!$A$2:$A$333,0),6),0)</f>
        <v>5</v>
      </c>
      <c r="K60" s="11">
        <f>IFERROR(INDEX(FinalOpSharingDE!$A$2:$M$333,MATCH(OperationalSharingDetail!$F60,FinalOpSharingDE!$A$2:$A$333,0),9),0)</f>
        <v>5</v>
      </c>
      <c r="L60" s="11">
        <f>IFERROR(INDEX(FinalOpSharingDE!$A$2:$M$333,MATCH(OperationalSharingDetail!$F60,FinalOpSharingDE!$A$2:$A$333,0),7),0)</f>
        <v>0</v>
      </c>
      <c r="M60" s="11">
        <f>IFERROR(INDEX(FinalOpSharingDE!$A$2:$M$333,MATCH(OperationalSharingDetail!$F60,FinalOpSharingDE!$A$2:$A$333,0),4),0)</f>
        <v>3</v>
      </c>
      <c r="N60" s="11">
        <f>IFERROR(INDEX(FinalOpSharingDE!$A$2:$M$333,MATCH(OperationalSharingDetail!$F60,FinalOpSharingDE!$A$2:$A$333,0),5),0)</f>
        <v>3</v>
      </c>
      <c r="O60" s="11">
        <f>IFERROR(INDEX(FinalOpSharingDE!$A$2:$M$333,MATCH(OperationalSharingDetail!$F60,FinalOpSharingDE!$A$2:$A$333,0),10),0)</f>
        <v>0</v>
      </c>
      <c r="P60" s="11">
        <f t="shared" si="0"/>
        <v>21</v>
      </c>
      <c r="Q60" s="11">
        <f t="shared" si="1"/>
        <v>21</v>
      </c>
      <c r="S60" s="29">
        <f t="shared" si="2"/>
        <v>21</v>
      </c>
      <c r="T60" s="32">
        <f t="shared" si="3"/>
        <v>0</v>
      </c>
    </row>
    <row r="61" spans="1:20" x14ac:dyDescent="0.25">
      <c r="A61" s="2">
        <v>2021</v>
      </c>
      <c r="B61" s="2" t="s">
        <v>384</v>
      </c>
      <c r="C61" s="3" t="s">
        <v>66</v>
      </c>
      <c r="D61" s="2" t="s">
        <v>728</v>
      </c>
      <c r="E61" s="2" t="s">
        <v>728</v>
      </c>
      <c r="F61" s="3" t="s">
        <v>66</v>
      </c>
      <c r="G61" s="3" t="s">
        <v>468</v>
      </c>
      <c r="H61" s="11">
        <f>IFERROR(INDEX(FinalOpSharingDE!$A$2:$M$333,MATCH(OperationalSharingDetail!$F61,FinalOpSharingDE!$A$2:$A$333,0),3),0)</f>
        <v>0</v>
      </c>
      <c r="I61" s="11">
        <f>IFERROR(INDEX(FinalOpSharingDE!$A$2:$M$333,MATCH(OperationalSharingDetail!$F61,FinalOpSharingDE!$A$2:$A$333,0),8),0)</f>
        <v>0</v>
      </c>
      <c r="J61" s="11">
        <f>IFERROR(INDEX(FinalOpSharingDE!$A$2:$M$333,MATCH(OperationalSharingDetail!$F61,FinalOpSharingDE!$A$2:$A$333,0),6),0)</f>
        <v>0</v>
      </c>
      <c r="K61" s="11">
        <f>IFERROR(INDEX(FinalOpSharingDE!$A$2:$M$333,MATCH(OperationalSharingDetail!$F61,FinalOpSharingDE!$A$2:$A$333,0),9),0)</f>
        <v>0</v>
      </c>
      <c r="L61" s="11">
        <f>IFERROR(INDEX(FinalOpSharingDE!$A$2:$M$333,MATCH(OperationalSharingDetail!$F61,FinalOpSharingDE!$A$2:$A$333,0),7),0)</f>
        <v>0</v>
      </c>
      <c r="M61" s="11">
        <f>IFERROR(INDEX(FinalOpSharingDE!$A$2:$M$333,MATCH(OperationalSharingDetail!$F61,FinalOpSharingDE!$A$2:$A$333,0),4),0)</f>
        <v>0</v>
      </c>
      <c r="N61" s="11">
        <f>IFERROR(INDEX(FinalOpSharingDE!$A$2:$M$333,MATCH(OperationalSharingDetail!$F61,FinalOpSharingDE!$A$2:$A$333,0),5),0)</f>
        <v>0</v>
      </c>
      <c r="O61" s="11">
        <f>IFERROR(INDEX(FinalOpSharingDE!$A$2:$M$333,MATCH(OperationalSharingDetail!$F61,FinalOpSharingDE!$A$2:$A$333,0),10),0)</f>
        <v>0</v>
      </c>
      <c r="P61" s="11">
        <f t="shared" si="0"/>
        <v>0</v>
      </c>
      <c r="Q61" s="11">
        <f t="shared" si="1"/>
        <v>0</v>
      </c>
      <c r="S61" s="29">
        <f t="shared" si="2"/>
        <v>0</v>
      </c>
      <c r="T61" s="32">
        <f t="shared" si="3"/>
        <v>0</v>
      </c>
    </row>
    <row r="62" spans="1:20" x14ac:dyDescent="0.25">
      <c r="A62" s="2">
        <v>2021</v>
      </c>
      <c r="B62" s="2" t="s">
        <v>383</v>
      </c>
      <c r="C62" s="3" t="s">
        <v>67</v>
      </c>
      <c r="D62" s="2" t="s">
        <v>728</v>
      </c>
      <c r="E62" s="2" t="s">
        <v>728</v>
      </c>
      <c r="F62" s="3" t="s">
        <v>67</v>
      </c>
      <c r="G62" s="3" t="s">
        <v>469</v>
      </c>
      <c r="H62" s="11">
        <f>IFERROR(INDEX(FinalOpSharingDE!$A$2:$M$333,MATCH(OperationalSharingDetail!$F62,FinalOpSharingDE!$A$2:$A$333,0),3),0)</f>
        <v>0</v>
      </c>
      <c r="I62" s="11">
        <f>IFERROR(INDEX(FinalOpSharingDE!$A$2:$M$333,MATCH(OperationalSharingDetail!$F62,FinalOpSharingDE!$A$2:$A$333,0),8),0)</f>
        <v>0</v>
      </c>
      <c r="J62" s="11">
        <f>IFERROR(INDEX(FinalOpSharingDE!$A$2:$M$333,MATCH(OperationalSharingDetail!$F62,FinalOpSharingDE!$A$2:$A$333,0),6),0)</f>
        <v>0</v>
      </c>
      <c r="K62" s="11">
        <f>IFERROR(INDEX(FinalOpSharingDE!$A$2:$M$333,MATCH(OperationalSharingDetail!$F62,FinalOpSharingDE!$A$2:$A$333,0),9),0)</f>
        <v>0</v>
      </c>
      <c r="L62" s="11">
        <f>IFERROR(INDEX(FinalOpSharingDE!$A$2:$M$333,MATCH(OperationalSharingDetail!$F62,FinalOpSharingDE!$A$2:$A$333,0),7),0)</f>
        <v>0</v>
      </c>
      <c r="M62" s="11">
        <f>IFERROR(INDEX(FinalOpSharingDE!$A$2:$M$333,MATCH(OperationalSharingDetail!$F62,FinalOpSharingDE!$A$2:$A$333,0),4),0)</f>
        <v>0</v>
      </c>
      <c r="N62" s="11">
        <f>IFERROR(INDEX(FinalOpSharingDE!$A$2:$M$333,MATCH(OperationalSharingDetail!$F62,FinalOpSharingDE!$A$2:$A$333,0),5),0)</f>
        <v>3</v>
      </c>
      <c r="O62" s="11">
        <f>IFERROR(INDEX(FinalOpSharingDE!$A$2:$M$333,MATCH(OperationalSharingDetail!$F62,FinalOpSharingDE!$A$2:$A$333,0),10),0)</f>
        <v>3</v>
      </c>
      <c r="P62" s="11">
        <f t="shared" si="0"/>
        <v>6</v>
      </c>
      <c r="Q62" s="11">
        <f t="shared" si="1"/>
        <v>6</v>
      </c>
      <c r="S62" s="29">
        <f t="shared" si="2"/>
        <v>6</v>
      </c>
      <c r="T62" s="32">
        <f t="shared" si="3"/>
        <v>0</v>
      </c>
    </row>
    <row r="63" spans="1:20" x14ac:dyDescent="0.25">
      <c r="A63" s="2">
        <v>2021</v>
      </c>
      <c r="B63" s="2" t="s">
        <v>385</v>
      </c>
      <c r="C63" s="3" t="s">
        <v>68</v>
      </c>
      <c r="D63" s="2" t="s">
        <v>391</v>
      </c>
      <c r="E63" s="2" t="s">
        <v>728</v>
      </c>
      <c r="F63" s="3" t="s">
        <v>68</v>
      </c>
      <c r="G63" s="3" t="s">
        <v>470</v>
      </c>
      <c r="H63" s="11">
        <f>IFERROR(INDEX(FinalOpSharingDE!$A$2:$M$333,MATCH(OperationalSharingDetail!$F63,FinalOpSharingDE!$A$2:$A$333,0),3),0)</f>
        <v>0</v>
      </c>
      <c r="I63" s="11">
        <f>IFERROR(INDEX(FinalOpSharingDE!$A$2:$M$333,MATCH(OperationalSharingDetail!$F63,FinalOpSharingDE!$A$2:$A$333,0),8),0)</f>
        <v>0</v>
      </c>
      <c r="J63" s="11">
        <f>IFERROR(INDEX(FinalOpSharingDE!$A$2:$M$333,MATCH(OperationalSharingDetail!$F63,FinalOpSharingDE!$A$2:$A$333,0),6),0)</f>
        <v>0</v>
      </c>
      <c r="K63" s="11">
        <f>IFERROR(INDEX(FinalOpSharingDE!$A$2:$M$333,MATCH(OperationalSharingDetail!$F63,FinalOpSharingDE!$A$2:$A$333,0),9),0)</f>
        <v>5</v>
      </c>
      <c r="L63" s="11">
        <f>IFERROR(INDEX(FinalOpSharingDE!$A$2:$M$333,MATCH(OperationalSharingDetail!$F63,FinalOpSharingDE!$A$2:$A$333,0),7),0)</f>
        <v>0</v>
      </c>
      <c r="M63" s="11">
        <f>IFERROR(INDEX(FinalOpSharingDE!$A$2:$M$333,MATCH(OperationalSharingDetail!$F63,FinalOpSharingDE!$A$2:$A$333,0),4),0)</f>
        <v>0</v>
      </c>
      <c r="N63" s="11">
        <f>IFERROR(INDEX(FinalOpSharingDE!$A$2:$M$333,MATCH(OperationalSharingDetail!$F63,FinalOpSharingDE!$A$2:$A$333,0),5),0)</f>
        <v>3</v>
      </c>
      <c r="O63" s="11">
        <f>IFERROR(INDEX(FinalOpSharingDE!$A$2:$M$333,MATCH(OperationalSharingDetail!$F63,FinalOpSharingDE!$A$2:$A$333,0),10),0)</f>
        <v>0</v>
      </c>
      <c r="P63" s="11">
        <f t="shared" si="0"/>
        <v>8</v>
      </c>
      <c r="Q63" s="11">
        <f t="shared" si="1"/>
        <v>8</v>
      </c>
      <c r="S63" s="29">
        <f t="shared" si="2"/>
        <v>8</v>
      </c>
      <c r="T63" s="32">
        <f t="shared" si="3"/>
        <v>0</v>
      </c>
    </row>
    <row r="64" spans="1:20" x14ac:dyDescent="0.25">
      <c r="A64" s="2">
        <v>2021</v>
      </c>
      <c r="B64" s="2" t="s">
        <v>383</v>
      </c>
      <c r="C64" s="3" t="s">
        <v>69</v>
      </c>
      <c r="D64" s="2" t="s">
        <v>728</v>
      </c>
      <c r="E64" s="2" t="s">
        <v>728</v>
      </c>
      <c r="F64" s="3" t="s">
        <v>69</v>
      </c>
      <c r="G64" s="3" t="s">
        <v>471</v>
      </c>
      <c r="H64" s="11">
        <f>IFERROR(INDEX(FinalOpSharingDE!$A$2:$M$333,MATCH(OperationalSharingDetail!$F64,FinalOpSharingDE!$A$2:$A$333,0),3),0)</f>
        <v>0</v>
      </c>
      <c r="I64" s="11">
        <f>IFERROR(INDEX(FinalOpSharingDE!$A$2:$M$333,MATCH(OperationalSharingDetail!$F64,FinalOpSharingDE!$A$2:$A$333,0),8),0)</f>
        <v>0</v>
      </c>
      <c r="J64" s="11">
        <f>IFERROR(INDEX(FinalOpSharingDE!$A$2:$M$333,MATCH(OperationalSharingDetail!$F64,FinalOpSharingDE!$A$2:$A$333,0),6),0)</f>
        <v>0</v>
      </c>
      <c r="K64" s="11">
        <f>IFERROR(INDEX(FinalOpSharingDE!$A$2:$M$333,MATCH(OperationalSharingDetail!$F64,FinalOpSharingDE!$A$2:$A$333,0),9),0)</f>
        <v>0</v>
      </c>
      <c r="L64" s="11">
        <f>IFERROR(INDEX(FinalOpSharingDE!$A$2:$M$333,MATCH(OperationalSharingDetail!$F64,FinalOpSharingDE!$A$2:$A$333,0),7),0)</f>
        <v>0</v>
      </c>
      <c r="M64" s="11">
        <f>IFERROR(INDEX(FinalOpSharingDE!$A$2:$M$333,MATCH(OperationalSharingDetail!$F64,FinalOpSharingDE!$A$2:$A$333,0),4),0)</f>
        <v>0</v>
      </c>
      <c r="N64" s="11">
        <f>IFERROR(INDEX(FinalOpSharingDE!$A$2:$M$333,MATCH(OperationalSharingDetail!$F64,FinalOpSharingDE!$A$2:$A$333,0),5),0)</f>
        <v>0</v>
      </c>
      <c r="O64" s="11">
        <f>IFERROR(INDEX(FinalOpSharingDE!$A$2:$M$333,MATCH(OperationalSharingDetail!$F64,FinalOpSharingDE!$A$2:$A$333,0),10),0)</f>
        <v>0</v>
      </c>
      <c r="P64" s="11">
        <f t="shared" si="0"/>
        <v>0</v>
      </c>
      <c r="Q64" s="11">
        <f t="shared" si="1"/>
        <v>0</v>
      </c>
      <c r="S64" s="29">
        <f t="shared" si="2"/>
        <v>0</v>
      </c>
      <c r="T64" s="32">
        <f t="shared" si="3"/>
        <v>0</v>
      </c>
    </row>
    <row r="65" spans="1:20" x14ac:dyDescent="0.25">
      <c r="A65" s="2">
        <v>2021</v>
      </c>
      <c r="B65" s="2" t="s">
        <v>382</v>
      </c>
      <c r="C65" s="3" t="s">
        <v>70</v>
      </c>
      <c r="D65" s="2" t="s">
        <v>728</v>
      </c>
      <c r="E65" s="2" t="s">
        <v>728</v>
      </c>
      <c r="F65" s="3" t="s">
        <v>70</v>
      </c>
      <c r="G65" s="3" t="s">
        <v>472</v>
      </c>
      <c r="H65" s="11">
        <f>IFERROR(INDEX(FinalOpSharingDE!$A$2:$M$333,MATCH(OperationalSharingDetail!$F65,FinalOpSharingDE!$A$2:$A$333,0),3),0)</f>
        <v>8</v>
      </c>
      <c r="I65" s="11">
        <f>IFERROR(INDEX(FinalOpSharingDE!$A$2:$M$333,MATCH(OperationalSharingDetail!$F65,FinalOpSharingDE!$A$2:$A$333,0),8),0)</f>
        <v>5</v>
      </c>
      <c r="J65" s="11">
        <f>IFERROR(INDEX(FinalOpSharingDE!$A$2:$M$333,MATCH(OperationalSharingDetail!$F65,FinalOpSharingDE!$A$2:$A$333,0),6),0)</f>
        <v>5</v>
      </c>
      <c r="K65" s="11">
        <f>IFERROR(INDEX(FinalOpSharingDE!$A$2:$M$333,MATCH(OperationalSharingDetail!$F65,FinalOpSharingDE!$A$2:$A$333,0),9),0)</f>
        <v>0</v>
      </c>
      <c r="L65" s="11">
        <f>IFERROR(INDEX(FinalOpSharingDE!$A$2:$M$333,MATCH(OperationalSharingDetail!$F65,FinalOpSharingDE!$A$2:$A$333,0),7),0)</f>
        <v>0</v>
      </c>
      <c r="M65" s="11">
        <f>IFERROR(INDEX(FinalOpSharingDE!$A$2:$M$333,MATCH(OperationalSharingDetail!$F65,FinalOpSharingDE!$A$2:$A$333,0),4),0)</f>
        <v>0</v>
      </c>
      <c r="N65" s="11">
        <f>IFERROR(INDEX(FinalOpSharingDE!$A$2:$M$333,MATCH(OperationalSharingDetail!$F65,FinalOpSharingDE!$A$2:$A$333,0),5),0)</f>
        <v>0</v>
      </c>
      <c r="O65" s="11">
        <f>IFERROR(INDEX(FinalOpSharingDE!$A$2:$M$333,MATCH(OperationalSharingDetail!$F65,FinalOpSharingDE!$A$2:$A$333,0),10),0)</f>
        <v>3</v>
      </c>
      <c r="P65" s="11">
        <f t="shared" si="0"/>
        <v>21</v>
      </c>
      <c r="Q65" s="11">
        <f t="shared" si="1"/>
        <v>21</v>
      </c>
      <c r="S65" s="29">
        <f t="shared" si="2"/>
        <v>21</v>
      </c>
      <c r="T65" s="32">
        <f t="shared" si="3"/>
        <v>0</v>
      </c>
    </row>
    <row r="66" spans="1:20" x14ac:dyDescent="0.25">
      <c r="A66" s="2">
        <v>2021</v>
      </c>
      <c r="B66" s="2" t="s">
        <v>385</v>
      </c>
      <c r="C66" s="3" t="s">
        <v>71</v>
      </c>
      <c r="D66" s="2" t="s">
        <v>728</v>
      </c>
      <c r="E66" s="2" t="s">
        <v>728</v>
      </c>
      <c r="F66" s="3" t="s">
        <v>71</v>
      </c>
      <c r="G66" s="3" t="s">
        <v>473</v>
      </c>
      <c r="H66" s="11">
        <f>IFERROR(INDEX(FinalOpSharingDE!$A$2:$M$333,MATCH(OperationalSharingDetail!$F66,FinalOpSharingDE!$A$2:$A$333,0),3),0)</f>
        <v>8</v>
      </c>
      <c r="I66" s="11">
        <f>IFERROR(INDEX(FinalOpSharingDE!$A$2:$M$333,MATCH(OperationalSharingDetail!$F66,FinalOpSharingDE!$A$2:$A$333,0),8),0)</f>
        <v>5</v>
      </c>
      <c r="J66" s="11">
        <f>IFERROR(INDEX(FinalOpSharingDE!$A$2:$M$333,MATCH(OperationalSharingDetail!$F66,FinalOpSharingDE!$A$2:$A$333,0),6),0)</f>
        <v>5</v>
      </c>
      <c r="K66" s="11">
        <f>IFERROR(INDEX(FinalOpSharingDE!$A$2:$M$333,MATCH(OperationalSharingDetail!$F66,FinalOpSharingDE!$A$2:$A$333,0),9),0)</f>
        <v>5</v>
      </c>
      <c r="L66" s="11">
        <f>IFERROR(INDEX(FinalOpSharingDE!$A$2:$M$333,MATCH(OperationalSharingDetail!$F66,FinalOpSharingDE!$A$2:$A$333,0),7),0)</f>
        <v>0</v>
      </c>
      <c r="M66" s="11">
        <f>IFERROR(INDEX(FinalOpSharingDE!$A$2:$M$333,MATCH(OperationalSharingDetail!$F66,FinalOpSharingDE!$A$2:$A$333,0),4),0)</f>
        <v>0</v>
      </c>
      <c r="N66" s="11">
        <f>IFERROR(INDEX(FinalOpSharingDE!$A$2:$M$333,MATCH(OperationalSharingDetail!$F66,FinalOpSharingDE!$A$2:$A$333,0),5),0)</f>
        <v>0</v>
      </c>
      <c r="O66" s="11">
        <f>IFERROR(INDEX(FinalOpSharingDE!$A$2:$M$333,MATCH(OperationalSharingDetail!$F66,FinalOpSharingDE!$A$2:$A$333,0),10),0)</f>
        <v>0</v>
      </c>
      <c r="P66" s="11">
        <f t="shared" si="0"/>
        <v>23</v>
      </c>
      <c r="Q66" s="11">
        <f t="shared" si="1"/>
        <v>21</v>
      </c>
      <c r="S66" s="29">
        <f t="shared" si="2"/>
        <v>21</v>
      </c>
      <c r="T66" s="32">
        <f t="shared" si="3"/>
        <v>0</v>
      </c>
    </row>
    <row r="67" spans="1:20" x14ac:dyDescent="0.25">
      <c r="A67" s="2">
        <v>2021</v>
      </c>
      <c r="B67" s="2" t="s">
        <v>389</v>
      </c>
      <c r="C67" s="3" t="s">
        <v>134</v>
      </c>
      <c r="D67" s="2" t="s">
        <v>728</v>
      </c>
      <c r="E67" s="2" t="s">
        <v>728</v>
      </c>
      <c r="F67" s="3" t="s">
        <v>134</v>
      </c>
      <c r="G67" s="3" t="s">
        <v>533</v>
      </c>
      <c r="H67" s="11">
        <f>IFERROR(INDEX(FinalOpSharingDE!$A$2:$M$333,MATCH(OperationalSharingDetail!$F67,FinalOpSharingDE!$A$2:$A$333,0),3),0)</f>
        <v>0</v>
      </c>
      <c r="I67" s="11">
        <f>IFERROR(INDEX(FinalOpSharingDE!$A$2:$M$333,MATCH(OperationalSharingDetail!$F67,FinalOpSharingDE!$A$2:$A$333,0),8),0)</f>
        <v>0</v>
      </c>
      <c r="J67" s="11">
        <f>IFERROR(INDEX(FinalOpSharingDE!$A$2:$M$333,MATCH(OperationalSharingDetail!$F67,FinalOpSharingDE!$A$2:$A$333,0),6),0)</f>
        <v>0</v>
      </c>
      <c r="K67" s="11">
        <f>IFERROR(INDEX(FinalOpSharingDE!$A$2:$M$333,MATCH(OperationalSharingDetail!$F67,FinalOpSharingDE!$A$2:$A$333,0),9),0)</f>
        <v>0</v>
      </c>
      <c r="L67" s="11">
        <f>IFERROR(INDEX(FinalOpSharingDE!$A$2:$M$333,MATCH(OperationalSharingDetail!$F67,FinalOpSharingDE!$A$2:$A$333,0),7),0)</f>
        <v>0</v>
      </c>
      <c r="M67" s="11">
        <f>IFERROR(INDEX(FinalOpSharingDE!$A$2:$M$333,MATCH(OperationalSharingDetail!$F67,FinalOpSharingDE!$A$2:$A$333,0),4),0)</f>
        <v>0</v>
      </c>
      <c r="N67" s="11">
        <f>IFERROR(INDEX(FinalOpSharingDE!$A$2:$M$333,MATCH(OperationalSharingDetail!$F67,FinalOpSharingDE!$A$2:$A$333,0),5),0)</f>
        <v>0</v>
      </c>
      <c r="O67" s="11">
        <f>IFERROR(INDEX(FinalOpSharingDE!$A$2:$M$333,MATCH(OperationalSharingDetail!$F67,FinalOpSharingDE!$A$2:$A$333,0),10),0)</f>
        <v>0</v>
      </c>
      <c r="P67" s="11">
        <f t="shared" si="0"/>
        <v>0</v>
      </c>
      <c r="Q67" s="11">
        <f t="shared" si="1"/>
        <v>0</v>
      </c>
      <c r="S67" s="29">
        <f t="shared" si="2"/>
        <v>0</v>
      </c>
      <c r="T67" s="32">
        <f t="shared" si="3"/>
        <v>0</v>
      </c>
    </row>
    <row r="68" spans="1:20" x14ac:dyDescent="0.25">
      <c r="A68" s="2">
        <v>2021</v>
      </c>
      <c r="B68" s="2" t="s">
        <v>387</v>
      </c>
      <c r="C68" s="3" t="s">
        <v>72</v>
      </c>
      <c r="D68" s="2" t="s">
        <v>392</v>
      </c>
      <c r="E68" s="2" t="s">
        <v>728</v>
      </c>
      <c r="F68" s="3" t="s">
        <v>72</v>
      </c>
      <c r="G68" s="3" t="s">
        <v>733</v>
      </c>
      <c r="H68" s="11">
        <f>IFERROR(INDEX(FinalOpSharingDE!$A$2:$M$333,MATCH(OperationalSharingDetail!$F68,FinalOpSharingDE!$A$2:$A$333,0),3),0)</f>
        <v>0</v>
      </c>
      <c r="I68" s="11">
        <f>IFERROR(INDEX(FinalOpSharingDE!$A$2:$M$333,MATCH(OperationalSharingDetail!$F68,FinalOpSharingDE!$A$2:$A$333,0),8),0)</f>
        <v>0</v>
      </c>
      <c r="J68" s="11">
        <f>IFERROR(INDEX(FinalOpSharingDE!$A$2:$M$333,MATCH(OperationalSharingDetail!$F68,FinalOpSharingDE!$A$2:$A$333,0),6),0)</f>
        <v>5</v>
      </c>
      <c r="K68" s="11">
        <f>IFERROR(INDEX(FinalOpSharingDE!$A$2:$M$333,MATCH(OperationalSharingDetail!$F68,FinalOpSharingDE!$A$2:$A$333,0),9),0)</f>
        <v>0</v>
      </c>
      <c r="L68" s="11">
        <f>IFERROR(INDEX(FinalOpSharingDE!$A$2:$M$333,MATCH(OperationalSharingDetail!$F68,FinalOpSharingDE!$A$2:$A$333,0),7),0)</f>
        <v>5</v>
      </c>
      <c r="M68" s="11">
        <f>IFERROR(INDEX(FinalOpSharingDE!$A$2:$M$333,MATCH(OperationalSharingDetail!$F68,FinalOpSharingDE!$A$2:$A$333,0),4),0)</f>
        <v>3</v>
      </c>
      <c r="N68" s="11">
        <f>IFERROR(INDEX(FinalOpSharingDE!$A$2:$M$333,MATCH(OperationalSharingDetail!$F68,FinalOpSharingDE!$A$2:$A$333,0),5),0)</f>
        <v>0</v>
      </c>
      <c r="O68" s="11">
        <f>IFERROR(INDEX(FinalOpSharingDE!$A$2:$M$333,MATCH(OperationalSharingDetail!$F68,FinalOpSharingDE!$A$2:$A$333,0),10),0)</f>
        <v>3</v>
      </c>
      <c r="P68" s="11">
        <f t="shared" ref="P68:P131" si="4">SUM(H68:O68)</f>
        <v>16</v>
      </c>
      <c r="Q68" s="11">
        <f t="shared" si="1"/>
        <v>16</v>
      </c>
      <c r="S68" s="29">
        <f t="shared" si="2"/>
        <v>16</v>
      </c>
      <c r="T68" s="32">
        <f t="shared" si="3"/>
        <v>0</v>
      </c>
    </row>
    <row r="69" spans="1:20" x14ac:dyDescent="0.25">
      <c r="A69" s="2">
        <v>2021</v>
      </c>
      <c r="B69" s="2" t="s">
        <v>382</v>
      </c>
      <c r="C69" s="3" t="s">
        <v>73</v>
      </c>
      <c r="D69" s="2" t="s">
        <v>728</v>
      </c>
      <c r="E69" s="2" t="s">
        <v>728</v>
      </c>
      <c r="F69" s="3" t="s">
        <v>73</v>
      </c>
      <c r="G69" s="3" t="s">
        <v>475</v>
      </c>
      <c r="H69" s="11">
        <f>IFERROR(INDEX(FinalOpSharingDE!$A$2:$M$333,MATCH(OperationalSharingDetail!$F69,FinalOpSharingDE!$A$2:$A$333,0),3),0)</f>
        <v>0</v>
      </c>
      <c r="I69" s="11">
        <f>IFERROR(INDEX(FinalOpSharingDE!$A$2:$M$333,MATCH(OperationalSharingDetail!$F69,FinalOpSharingDE!$A$2:$A$333,0),8),0)</f>
        <v>0</v>
      </c>
      <c r="J69" s="11">
        <f>IFERROR(INDEX(FinalOpSharingDE!$A$2:$M$333,MATCH(OperationalSharingDetail!$F69,FinalOpSharingDE!$A$2:$A$333,0),6),0)</f>
        <v>0</v>
      </c>
      <c r="K69" s="11">
        <f>IFERROR(INDEX(FinalOpSharingDE!$A$2:$M$333,MATCH(OperationalSharingDetail!$F69,FinalOpSharingDE!$A$2:$A$333,0),9),0)</f>
        <v>0</v>
      </c>
      <c r="L69" s="11">
        <f>IFERROR(INDEX(FinalOpSharingDE!$A$2:$M$333,MATCH(OperationalSharingDetail!$F69,FinalOpSharingDE!$A$2:$A$333,0),7),0)</f>
        <v>0</v>
      </c>
      <c r="M69" s="11">
        <f>IFERROR(INDEX(FinalOpSharingDE!$A$2:$M$333,MATCH(OperationalSharingDetail!$F69,FinalOpSharingDE!$A$2:$A$333,0),4),0)</f>
        <v>0</v>
      </c>
      <c r="N69" s="11">
        <f>IFERROR(INDEX(FinalOpSharingDE!$A$2:$M$333,MATCH(OperationalSharingDetail!$F69,FinalOpSharingDE!$A$2:$A$333,0),5),0)</f>
        <v>3</v>
      </c>
      <c r="O69" s="11">
        <f>IFERROR(INDEX(FinalOpSharingDE!$A$2:$M$333,MATCH(OperationalSharingDetail!$F69,FinalOpSharingDE!$A$2:$A$333,0),10),0)</f>
        <v>3</v>
      </c>
      <c r="P69" s="11">
        <f t="shared" si="4"/>
        <v>6</v>
      </c>
      <c r="Q69" s="11">
        <f t="shared" ref="Q69:Q132" si="5">IF(P69&gt;21,21,P69)</f>
        <v>6</v>
      </c>
      <c r="S69" s="29">
        <f t="shared" ref="S69:S132" si="6">IF(P69&lt;22,P69,21)</f>
        <v>6</v>
      </c>
      <c r="T69" s="32">
        <f t="shared" ref="T69:T132" si="7">S69-Q69</f>
        <v>0</v>
      </c>
    </row>
    <row r="70" spans="1:20" x14ac:dyDescent="0.25">
      <c r="A70" s="2">
        <v>2021</v>
      </c>
      <c r="B70" s="2" t="s">
        <v>390</v>
      </c>
      <c r="C70" s="3" t="s">
        <v>74</v>
      </c>
      <c r="D70" s="2" t="s">
        <v>728</v>
      </c>
      <c r="E70" s="2" t="s">
        <v>728</v>
      </c>
      <c r="F70" s="3" t="s">
        <v>74</v>
      </c>
      <c r="G70" s="3" t="s">
        <v>476</v>
      </c>
      <c r="H70" s="11">
        <f>IFERROR(INDEX(FinalOpSharingDE!$A$2:$M$333,MATCH(OperationalSharingDetail!$F70,FinalOpSharingDE!$A$2:$A$333,0),3),0)</f>
        <v>0</v>
      </c>
      <c r="I70" s="11">
        <f>IFERROR(INDEX(FinalOpSharingDE!$A$2:$M$333,MATCH(OperationalSharingDetail!$F70,FinalOpSharingDE!$A$2:$A$333,0),8),0)</f>
        <v>0</v>
      </c>
      <c r="J70" s="11">
        <f>IFERROR(INDEX(FinalOpSharingDE!$A$2:$M$333,MATCH(OperationalSharingDetail!$F70,FinalOpSharingDE!$A$2:$A$333,0),6),0)</f>
        <v>0</v>
      </c>
      <c r="K70" s="11">
        <f>IFERROR(INDEX(FinalOpSharingDE!$A$2:$M$333,MATCH(OperationalSharingDetail!$F70,FinalOpSharingDE!$A$2:$A$333,0),9),0)</f>
        <v>0</v>
      </c>
      <c r="L70" s="11">
        <f>IFERROR(INDEX(FinalOpSharingDE!$A$2:$M$333,MATCH(OperationalSharingDetail!$F70,FinalOpSharingDE!$A$2:$A$333,0),7),0)</f>
        <v>0</v>
      </c>
      <c r="M70" s="11">
        <f>IFERROR(INDEX(FinalOpSharingDE!$A$2:$M$333,MATCH(OperationalSharingDetail!$F70,FinalOpSharingDE!$A$2:$A$333,0),4),0)</f>
        <v>0</v>
      </c>
      <c r="N70" s="11">
        <f>IFERROR(INDEX(FinalOpSharingDE!$A$2:$M$333,MATCH(OperationalSharingDetail!$F70,FinalOpSharingDE!$A$2:$A$333,0),5),0)</f>
        <v>3</v>
      </c>
      <c r="O70" s="11">
        <f>IFERROR(INDEX(FinalOpSharingDE!$A$2:$M$333,MATCH(OperationalSharingDetail!$F70,FinalOpSharingDE!$A$2:$A$333,0),10),0)</f>
        <v>3</v>
      </c>
      <c r="P70" s="11">
        <f t="shared" si="4"/>
        <v>6</v>
      </c>
      <c r="Q70" s="11">
        <f t="shared" si="5"/>
        <v>6</v>
      </c>
      <c r="S70" s="29">
        <f t="shared" si="6"/>
        <v>6</v>
      </c>
      <c r="T70" s="32">
        <f t="shared" si="7"/>
        <v>0</v>
      </c>
    </row>
    <row r="71" spans="1:20" x14ac:dyDescent="0.25">
      <c r="A71" s="2">
        <v>2021</v>
      </c>
      <c r="B71" s="2" t="s">
        <v>381</v>
      </c>
      <c r="C71" s="3" t="s">
        <v>75</v>
      </c>
      <c r="D71" s="2" t="s">
        <v>728</v>
      </c>
      <c r="E71" s="2" t="s">
        <v>728</v>
      </c>
      <c r="F71" s="3" t="s">
        <v>75</v>
      </c>
      <c r="G71" s="3" t="s">
        <v>477</v>
      </c>
      <c r="H71" s="11">
        <f>IFERROR(INDEX(FinalOpSharingDE!$A$2:$M$333,MATCH(OperationalSharingDetail!$F71,FinalOpSharingDE!$A$2:$A$333,0),3),0)</f>
        <v>0</v>
      </c>
      <c r="I71" s="11">
        <f>IFERROR(INDEX(FinalOpSharingDE!$A$2:$M$333,MATCH(OperationalSharingDetail!$F71,FinalOpSharingDE!$A$2:$A$333,0),8),0)</f>
        <v>0</v>
      </c>
      <c r="J71" s="11">
        <f>IFERROR(INDEX(FinalOpSharingDE!$A$2:$M$333,MATCH(OperationalSharingDetail!$F71,FinalOpSharingDE!$A$2:$A$333,0),6),0)</f>
        <v>0</v>
      </c>
      <c r="K71" s="11">
        <f>IFERROR(INDEX(FinalOpSharingDE!$A$2:$M$333,MATCH(OperationalSharingDetail!$F71,FinalOpSharingDE!$A$2:$A$333,0),9),0)</f>
        <v>0</v>
      </c>
      <c r="L71" s="11">
        <f>IFERROR(INDEX(FinalOpSharingDE!$A$2:$M$333,MATCH(OperationalSharingDetail!$F71,FinalOpSharingDE!$A$2:$A$333,0),7),0)</f>
        <v>0</v>
      </c>
      <c r="M71" s="11">
        <f>IFERROR(INDEX(FinalOpSharingDE!$A$2:$M$333,MATCH(OperationalSharingDetail!$F71,FinalOpSharingDE!$A$2:$A$333,0),4),0)</f>
        <v>3</v>
      </c>
      <c r="N71" s="11">
        <f>IFERROR(INDEX(FinalOpSharingDE!$A$2:$M$333,MATCH(OperationalSharingDetail!$F71,FinalOpSharingDE!$A$2:$A$333,0),5),0)</f>
        <v>3</v>
      </c>
      <c r="O71" s="11">
        <f>IFERROR(INDEX(FinalOpSharingDE!$A$2:$M$333,MATCH(OperationalSharingDetail!$F71,FinalOpSharingDE!$A$2:$A$333,0),10),0)</f>
        <v>0</v>
      </c>
      <c r="P71" s="11">
        <f t="shared" si="4"/>
        <v>6</v>
      </c>
      <c r="Q71" s="11">
        <f t="shared" si="5"/>
        <v>6</v>
      </c>
      <c r="S71" s="29">
        <f t="shared" si="6"/>
        <v>6</v>
      </c>
      <c r="T71" s="32">
        <f t="shared" si="7"/>
        <v>0</v>
      </c>
    </row>
    <row r="72" spans="1:20" x14ac:dyDescent="0.25">
      <c r="A72" s="2">
        <v>2021</v>
      </c>
      <c r="B72" s="2" t="s">
        <v>387</v>
      </c>
      <c r="C72" s="3" t="s">
        <v>76</v>
      </c>
      <c r="D72" s="2" t="s">
        <v>728</v>
      </c>
      <c r="E72" s="2" t="s">
        <v>728</v>
      </c>
      <c r="F72" s="3" t="s">
        <v>76</v>
      </c>
      <c r="G72" s="3" t="s">
        <v>734</v>
      </c>
      <c r="H72" s="11">
        <f>IFERROR(INDEX(FinalOpSharingDE!$A$2:$M$333,MATCH(OperationalSharingDetail!$F72,FinalOpSharingDE!$A$2:$A$333,0),3),0)</f>
        <v>0</v>
      </c>
      <c r="I72" s="11">
        <f>IFERROR(INDEX(FinalOpSharingDE!$A$2:$M$333,MATCH(OperationalSharingDetail!$F72,FinalOpSharingDE!$A$2:$A$333,0),8),0)</f>
        <v>0</v>
      </c>
      <c r="J72" s="11">
        <f>IFERROR(INDEX(FinalOpSharingDE!$A$2:$M$333,MATCH(OperationalSharingDetail!$F72,FinalOpSharingDE!$A$2:$A$333,0),6),0)</f>
        <v>0</v>
      </c>
      <c r="K72" s="11">
        <f>IFERROR(INDEX(FinalOpSharingDE!$A$2:$M$333,MATCH(OperationalSharingDetail!$F72,FinalOpSharingDE!$A$2:$A$333,0),9),0)</f>
        <v>0</v>
      </c>
      <c r="L72" s="11">
        <f>IFERROR(INDEX(FinalOpSharingDE!$A$2:$M$333,MATCH(OperationalSharingDetail!$F72,FinalOpSharingDE!$A$2:$A$333,0),7),0)</f>
        <v>0</v>
      </c>
      <c r="M72" s="11">
        <f>IFERROR(INDEX(FinalOpSharingDE!$A$2:$M$333,MATCH(OperationalSharingDetail!$F72,FinalOpSharingDE!$A$2:$A$333,0),4),0)</f>
        <v>0</v>
      </c>
      <c r="N72" s="11">
        <f>IFERROR(INDEX(FinalOpSharingDE!$A$2:$M$333,MATCH(OperationalSharingDetail!$F72,FinalOpSharingDE!$A$2:$A$333,0),5),0)</f>
        <v>0</v>
      </c>
      <c r="O72" s="11">
        <f>IFERROR(INDEX(FinalOpSharingDE!$A$2:$M$333,MATCH(OperationalSharingDetail!$F72,FinalOpSharingDE!$A$2:$A$333,0),10),0)</f>
        <v>0</v>
      </c>
      <c r="P72" s="11">
        <f t="shared" si="4"/>
        <v>0</v>
      </c>
      <c r="Q72" s="11">
        <f t="shared" si="5"/>
        <v>0</v>
      </c>
      <c r="S72" s="29">
        <f t="shared" si="6"/>
        <v>0</v>
      </c>
      <c r="T72" s="32">
        <f t="shared" si="7"/>
        <v>0</v>
      </c>
    </row>
    <row r="73" spans="1:20" x14ac:dyDescent="0.25">
      <c r="A73" s="2">
        <v>2021</v>
      </c>
      <c r="B73" s="2" t="s">
        <v>381</v>
      </c>
      <c r="C73" s="3" t="s">
        <v>77</v>
      </c>
      <c r="D73" s="2" t="s">
        <v>728</v>
      </c>
      <c r="E73" s="2" t="s">
        <v>728</v>
      </c>
      <c r="F73" s="3" t="s">
        <v>77</v>
      </c>
      <c r="G73" s="3" t="s">
        <v>479</v>
      </c>
      <c r="H73" s="11">
        <f>IFERROR(INDEX(FinalOpSharingDE!$A$2:$M$333,MATCH(OperationalSharingDetail!$F73,FinalOpSharingDE!$A$2:$A$333,0),3),0)</f>
        <v>0</v>
      </c>
      <c r="I73" s="11">
        <f>IFERROR(INDEX(FinalOpSharingDE!$A$2:$M$333,MATCH(OperationalSharingDetail!$F73,FinalOpSharingDE!$A$2:$A$333,0),8),0)</f>
        <v>5</v>
      </c>
      <c r="J73" s="11">
        <f>IFERROR(INDEX(FinalOpSharingDE!$A$2:$M$333,MATCH(OperationalSharingDetail!$F73,FinalOpSharingDE!$A$2:$A$333,0),6),0)</f>
        <v>5</v>
      </c>
      <c r="K73" s="11">
        <f>IFERROR(INDEX(FinalOpSharingDE!$A$2:$M$333,MATCH(OperationalSharingDetail!$F73,FinalOpSharingDE!$A$2:$A$333,0),9),0)</f>
        <v>5</v>
      </c>
      <c r="L73" s="11">
        <f>IFERROR(INDEX(FinalOpSharingDE!$A$2:$M$333,MATCH(OperationalSharingDetail!$F73,FinalOpSharingDE!$A$2:$A$333,0),7),0)</f>
        <v>5</v>
      </c>
      <c r="M73" s="11">
        <f>IFERROR(INDEX(FinalOpSharingDE!$A$2:$M$333,MATCH(OperationalSharingDetail!$F73,FinalOpSharingDE!$A$2:$A$333,0),4),0)</f>
        <v>0</v>
      </c>
      <c r="N73" s="11">
        <f>IFERROR(INDEX(FinalOpSharingDE!$A$2:$M$333,MATCH(OperationalSharingDetail!$F73,FinalOpSharingDE!$A$2:$A$333,0),5),0)</f>
        <v>0</v>
      </c>
      <c r="O73" s="11">
        <f>IFERROR(INDEX(FinalOpSharingDE!$A$2:$M$333,MATCH(OperationalSharingDetail!$F73,FinalOpSharingDE!$A$2:$A$333,0),10),0)</f>
        <v>0</v>
      </c>
      <c r="P73" s="11">
        <f t="shared" si="4"/>
        <v>20</v>
      </c>
      <c r="Q73" s="11">
        <f t="shared" si="5"/>
        <v>20</v>
      </c>
      <c r="S73" s="29">
        <f t="shared" si="6"/>
        <v>20</v>
      </c>
      <c r="T73" s="32">
        <f t="shared" si="7"/>
        <v>0</v>
      </c>
    </row>
    <row r="74" spans="1:20" x14ac:dyDescent="0.25">
      <c r="A74" s="2">
        <v>2021</v>
      </c>
      <c r="B74" s="2" t="s">
        <v>381</v>
      </c>
      <c r="C74" s="3" t="s">
        <v>78</v>
      </c>
      <c r="D74" s="2" t="s">
        <v>728</v>
      </c>
      <c r="E74" s="2" t="s">
        <v>728</v>
      </c>
      <c r="F74" s="3" t="s">
        <v>78</v>
      </c>
      <c r="G74" s="3" t="s">
        <v>735</v>
      </c>
      <c r="H74" s="11">
        <f>IFERROR(INDEX(FinalOpSharingDE!$A$2:$M$333,MATCH(OperationalSharingDetail!$F74,FinalOpSharingDE!$A$2:$A$333,0),3),0)</f>
        <v>0</v>
      </c>
      <c r="I74" s="11">
        <f>IFERROR(INDEX(FinalOpSharingDE!$A$2:$M$333,MATCH(OperationalSharingDetail!$F74,FinalOpSharingDE!$A$2:$A$333,0),8),0)</f>
        <v>5</v>
      </c>
      <c r="J74" s="11">
        <f>IFERROR(INDEX(FinalOpSharingDE!$A$2:$M$333,MATCH(OperationalSharingDetail!$F74,FinalOpSharingDE!$A$2:$A$333,0),6),0)</f>
        <v>5</v>
      </c>
      <c r="K74" s="11">
        <f>IFERROR(INDEX(FinalOpSharingDE!$A$2:$M$333,MATCH(OperationalSharingDetail!$F74,FinalOpSharingDE!$A$2:$A$333,0),9),0)</f>
        <v>5</v>
      </c>
      <c r="L74" s="11">
        <f>IFERROR(INDEX(FinalOpSharingDE!$A$2:$M$333,MATCH(OperationalSharingDetail!$F74,FinalOpSharingDE!$A$2:$A$333,0),7),0)</f>
        <v>0</v>
      </c>
      <c r="M74" s="11">
        <f>IFERROR(INDEX(FinalOpSharingDE!$A$2:$M$333,MATCH(OperationalSharingDetail!$F74,FinalOpSharingDE!$A$2:$A$333,0),4),0)</f>
        <v>3</v>
      </c>
      <c r="N74" s="11">
        <f>IFERROR(INDEX(FinalOpSharingDE!$A$2:$M$333,MATCH(OperationalSharingDetail!$F74,FinalOpSharingDE!$A$2:$A$333,0),5),0)</f>
        <v>0</v>
      </c>
      <c r="O74" s="11">
        <f>IFERROR(INDEX(FinalOpSharingDE!$A$2:$M$333,MATCH(OperationalSharingDetail!$F74,FinalOpSharingDE!$A$2:$A$333,0),10),0)</f>
        <v>0</v>
      </c>
      <c r="P74" s="11">
        <f t="shared" si="4"/>
        <v>18</v>
      </c>
      <c r="Q74" s="11">
        <f t="shared" si="5"/>
        <v>18</v>
      </c>
      <c r="S74" s="29">
        <f t="shared" si="6"/>
        <v>18</v>
      </c>
      <c r="T74" s="32">
        <f t="shared" si="7"/>
        <v>0</v>
      </c>
    </row>
    <row r="75" spans="1:20" x14ac:dyDescent="0.25">
      <c r="A75" s="2">
        <v>2021</v>
      </c>
      <c r="B75" s="2" t="s">
        <v>390</v>
      </c>
      <c r="C75" s="3" t="s">
        <v>79</v>
      </c>
      <c r="D75" s="2" t="s">
        <v>728</v>
      </c>
      <c r="E75" s="2" t="s">
        <v>728</v>
      </c>
      <c r="F75" s="3" t="s">
        <v>79</v>
      </c>
      <c r="G75" s="3" t="s">
        <v>480</v>
      </c>
      <c r="H75" s="11">
        <f>IFERROR(INDEX(FinalOpSharingDE!$A$2:$M$333,MATCH(OperationalSharingDetail!$F75,FinalOpSharingDE!$A$2:$A$333,0),3),0)</f>
        <v>0</v>
      </c>
      <c r="I75" s="11">
        <f>IFERROR(INDEX(FinalOpSharingDE!$A$2:$M$333,MATCH(OperationalSharingDetail!$F75,FinalOpSharingDE!$A$2:$A$333,0),8),0)</f>
        <v>0</v>
      </c>
      <c r="J75" s="11">
        <f>IFERROR(INDEX(FinalOpSharingDE!$A$2:$M$333,MATCH(OperationalSharingDetail!$F75,FinalOpSharingDE!$A$2:$A$333,0),6),0)</f>
        <v>0</v>
      </c>
      <c r="K75" s="11">
        <f>IFERROR(INDEX(FinalOpSharingDE!$A$2:$M$333,MATCH(OperationalSharingDetail!$F75,FinalOpSharingDE!$A$2:$A$333,0),9),0)</f>
        <v>5</v>
      </c>
      <c r="L75" s="11">
        <f>IFERROR(INDEX(FinalOpSharingDE!$A$2:$M$333,MATCH(OperationalSharingDetail!$F75,FinalOpSharingDE!$A$2:$A$333,0),7),0)</f>
        <v>0</v>
      </c>
      <c r="M75" s="11">
        <f>IFERROR(INDEX(FinalOpSharingDE!$A$2:$M$333,MATCH(OperationalSharingDetail!$F75,FinalOpSharingDE!$A$2:$A$333,0),4),0)</f>
        <v>0</v>
      </c>
      <c r="N75" s="11">
        <f>IFERROR(INDEX(FinalOpSharingDE!$A$2:$M$333,MATCH(OperationalSharingDetail!$F75,FinalOpSharingDE!$A$2:$A$333,0),5),0)</f>
        <v>3</v>
      </c>
      <c r="O75" s="11">
        <f>IFERROR(INDEX(FinalOpSharingDE!$A$2:$M$333,MATCH(OperationalSharingDetail!$F75,FinalOpSharingDE!$A$2:$A$333,0),10),0)</f>
        <v>0</v>
      </c>
      <c r="P75" s="11">
        <f t="shared" si="4"/>
        <v>8</v>
      </c>
      <c r="Q75" s="11">
        <f t="shared" si="5"/>
        <v>8</v>
      </c>
      <c r="S75" s="29">
        <f t="shared" si="6"/>
        <v>8</v>
      </c>
      <c r="T75" s="32">
        <f t="shared" si="7"/>
        <v>0</v>
      </c>
    </row>
    <row r="76" spans="1:20" x14ac:dyDescent="0.25">
      <c r="A76" s="2">
        <v>2021</v>
      </c>
      <c r="B76" s="2" t="s">
        <v>381</v>
      </c>
      <c r="C76" s="3" t="s">
        <v>80</v>
      </c>
      <c r="D76" s="2" t="s">
        <v>728</v>
      </c>
      <c r="E76" s="2" t="s">
        <v>728</v>
      </c>
      <c r="F76" s="3" t="s">
        <v>80</v>
      </c>
      <c r="G76" s="3" t="s">
        <v>481</v>
      </c>
      <c r="H76" s="11">
        <f>IFERROR(INDEX(FinalOpSharingDE!$A$2:$M$333,MATCH(OperationalSharingDetail!$F76,FinalOpSharingDE!$A$2:$A$333,0),3),0)</f>
        <v>8</v>
      </c>
      <c r="I76" s="11">
        <f>IFERROR(INDEX(FinalOpSharingDE!$A$2:$M$333,MATCH(OperationalSharingDetail!$F76,FinalOpSharingDE!$A$2:$A$333,0),8),0)</f>
        <v>0</v>
      </c>
      <c r="J76" s="11">
        <f>IFERROR(INDEX(FinalOpSharingDE!$A$2:$M$333,MATCH(OperationalSharingDetail!$F76,FinalOpSharingDE!$A$2:$A$333,0),6),0)</f>
        <v>5</v>
      </c>
      <c r="K76" s="11">
        <f>IFERROR(INDEX(FinalOpSharingDE!$A$2:$M$333,MATCH(OperationalSharingDetail!$F76,FinalOpSharingDE!$A$2:$A$333,0),9),0)</f>
        <v>5</v>
      </c>
      <c r="L76" s="11">
        <f>IFERROR(INDEX(FinalOpSharingDE!$A$2:$M$333,MATCH(OperationalSharingDetail!$F76,FinalOpSharingDE!$A$2:$A$333,0),7),0)</f>
        <v>0</v>
      </c>
      <c r="M76" s="11">
        <f>IFERROR(INDEX(FinalOpSharingDE!$A$2:$M$333,MATCH(OperationalSharingDetail!$F76,FinalOpSharingDE!$A$2:$A$333,0),4),0)</f>
        <v>0</v>
      </c>
      <c r="N76" s="11">
        <f>IFERROR(INDEX(FinalOpSharingDE!$A$2:$M$333,MATCH(OperationalSharingDetail!$F76,FinalOpSharingDE!$A$2:$A$333,0),5),0)</f>
        <v>3</v>
      </c>
      <c r="O76" s="11">
        <f>IFERROR(INDEX(FinalOpSharingDE!$A$2:$M$333,MATCH(OperationalSharingDetail!$F76,FinalOpSharingDE!$A$2:$A$333,0),10),0)</f>
        <v>0</v>
      </c>
      <c r="P76" s="11">
        <f t="shared" si="4"/>
        <v>21</v>
      </c>
      <c r="Q76" s="11">
        <f t="shared" si="5"/>
        <v>21</v>
      </c>
      <c r="S76" s="29">
        <f t="shared" si="6"/>
        <v>21</v>
      </c>
      <c r="T76" s="32">
        <f t="shared" si="7"/>
        <v>0</v>
      </c>
    </row>
    <row r="77" spans="1:20" x14ac:dyDescent="0.25">
      <c r="A77" s="2">
        <v>2021</v>
      </c>
      <c r="B77" s="2" t="s">
        <v>383</v>
      </c>
      <c r="C77" s="3" t="s">
        <v>81</v>
      </c>
      <c r="D77" s="2" t="s">
        <v>728</v>
      </c>
      <c r="E77" s="2" t="s">
        <v>728</v>
      </c>
      <c r="F77" s="3" t="s">
        <v>81</v>
      </c>
      <c r="G77" s="3" t="s">
        <v>482</v>
      </c>
      <c r="H77" s="11">
        <f>IFERROR(INDEX(FinalOpSharingDE!$A$2:$M$333,MATCH(OperationalSharingDetail!$F77,FinalOpSharingDE!$A$2:$A$333,0),3),0)</f>
        <v>8</v>
      </c>
      <c r="I77" s="11">
        <f>IFERROR(INDEX(FinalOpSharingDE!$A$2:$M$333,MATCH(OperationalSharingDetail!$F77,FinalOpSharingDE!$A$2:$A$333,0),8),0)</f>
        <v>0</v>
      </c>
      <c r="J77" s="11">
        <f>IFERROR(INDEX(FinalOpSharingDE!$A$2:$M$333,MATCH(OperationalSharingDetail!$F77,FinalOpSharingDE!$A$2:$A$333,0),6),0)</f>
        <v>0</v>
      </c>
      <c r="K77" s="11">
        <f>IFERROR(INDEX(FinalOpSharingDE!$A$2:$M$333,MATCH(OperationalSharingDetail!$F77,FinalOpSharingDE!$A$2:$A$333,0),9),0)</f>
        <v>5</v>
      </c>
      <c r="L77" s="11">
        <f>IFERROR(INDEX(FinalOpSharingDE!$A$2:$M$333,MATCH(OperationalSharingDetail!$F77,FinalOpSharingDE!$A$2:$A$333,0),7),0)</f>
        <v>5</v>
      </c>
      <c r="M77" s="11">
        <f>IFERROR(INDEX(FinalOpSharingDE!$A$2:$M$333,MATCH(OperationalSharingDetail!$F77,FinalOpSharingDE!$A$2:$A$333,0),4),0)</f>
        <v>0</v>
      </c>
      <c r="N77" s="11">
        <f>IFERROR(INDEX(FinalOpSharingDE!$A$2:$M$333,MATCH(OperationalSharingDetail!$F77,FinalOpSharingDE!$A$2:$A$333,0),5),0)</f>
        <v>3</v>
      </c>
      <c r="O77" s="11">
        <f>IFERROR(INDEX(FinalOpSharingDE!$A$2:$M$333,MATCH(OperationalSharingDetail!$F77,FinalOpSharingDE!$A$2:$A$333,0),10),0)</f>
        <v>0</v>
      </c>
      <c r="P77" s="11">
        <f t="shared" si="4"/>
        <v>21</v>
      </c>
      <c r="Q77" s="11">
        <f t="shared" si="5"/>
        <v>21</v>
      </c>
      <c r="S77" s="29">
        <f t="shared" si="6"/>
        <v>21</v>
      </c>
      <c r="T77" s="32">
        <f t="shared" si="7"/>
        <v>0</v>
      </c>
    </row>
    <row r="78" spans="1:20" x14ac:dyDescent="0.25">
      <c r="A78" s="2">
        <v>2021</v>
      </c>
      <c r="B78" s="2" t="s">
        <v>383</v>
      </c>
      <c r="C78" s="3" t="s">
        <v>82</v>
      </c>
      <c r="D78" s="2" t="s">
        <v>728</v>
      </c>
      <c r="E78" s="2" t="s">
        <v>728</v>
      </c>
      <c r="F78" s="3" t="s">
        <v>82</v>
      </c>
      <c r="G78" s="3" t="s">
        <v>483</v>
      </c>
      <c r="H78" s="11">
        <f>IFERROR(INDEX(FinalOpSharingDE!$A$2:$M$333,MATCH(OperationalSharingDetail!$F78,FinalOpSharingDE!$A$2:$A$333,0),3),0)</f>
        <v>0</v>
      </c>
      <c r="I78" s="11">
        <f>IFERROR(INDEX(FinalOpSharingDE!$A$2:$M$333,MATCH(OperationalSharingDetail!$F78,FinalOpSharingDE!$A$2:$A$333,0),8),0)</f>
        <v>0</v>
      </c>
      <c r="J78" s="11">
        <f>IFERROR(INDEX(FinalOpSharingDE!$A$2:$M$333,MATCH(OperationalSharingDetail!$F78,FinalOpSharingDE!$A$2:$A$333,0),6),0)</f>
        <v>0</v>
      </c>
      <c r="K78" s="11">
        <f>IFERROR(INDEX(FinalOpSharingDE!$A$2:$M$333,MATCH(OperationalSharingDetail!$F78,FinalOpSharingDE!$A$2:$A$333,0),9),0)</f>
        <v>0</v>
      </c>
      <c r="L78" s="11">
        <f>IFERROR(INDEX(FinalOpSharingDE!$A$2:$M$333,MATCH(OperationalSharingDetail!$F78,FinalOpSharingDE!$A$2:$A$333,0),7),0)</f>
        <v>0</v>
      </c>
      <c r="M78" s="11">
        <f>IFERROR(INDEX(FinalOpSharingDE!$A$2:$M$333,MATCH(OperationalSharingDetail!$F78,FinalOpSharingDE!$A$2:$A$333,0),4),0)</f>
        <v>0</v>
      </c>
      <c r="N78" s="11">
        <f>IFERROR(INDEX(FinalOpSharingDE!$A$2:$M$333,MATCH(OperationalSharingDetail!$F78,FinalOpSharingDE!$A$2:$A$333,0),5),0)</f>
        <v>0</v>
      </c>
      <c r="O78" s="11">
        <f>IFERROR(INDEX(FinalOpSharingDE!$A$2:$M$333,MATCH(OperationalSharingDetail!$F78,FinalOpSharingDE!$A$2:$A$333,0),10),0)</f>
        <v>0</v>
      </c>
      <c r="P78" s="11">
        <f t="shared" si="4"/>
        <v>0</v>
      </c>
      <c r="Q78" s="11">
        <f t="shared" si="5"/>
        <v>0</v>
      </c>
      <c r="S78" s="29">
        <f t="shared" si="6"/>
        <v>0</v>
      </c>
      <c r="T78" s="32">
        <f t="shared" si="7"/>
        <v>0</v>
      </c>
    </row>
    <row r="79" spans="1:20" x14ac:dyDescent="0.25">
      <c r="A79" s="2">
        <v>2021</v>
      </c>
      <c r="B79" s="2" t="s">
        <v>383</v>
      </c>
      <c r="C79" s="3" t="s">
        <v>83</v>
      </c>
      <c r="D79" s="2" t="s">
        <v>393</v>
      </c>
      <c r="E79" s="2" t="s">
        <v>728</v>
      </c>
      <c r="F79" s="3" t="s">
        <v>83</v>
      </c>
      <c r="G79" s="3" t="s">
        <v>484</v>
      </c>
      <c r="H79" s="11">
        <f>IFERROR(INDEX(FinalOpSharingDE!$A$2:$M$333,MATCH(OperationalSharingDetail!$F79,FinalOpSharingDE!$A$2:$A$333,0),3),0)</f>
        <v>0</v>
      </c>
      <c r="I79" s="11">
        <f>IFERROR(INDEX(FinalOpSharingDE!$A$2:$M$333,MATCH(OperationalSharingDetail!$F79,FinalOpSharingDE!$A$2:$A$333,0),8),0)</f>
        <v>0</v>
      </c>
      <c r="J79" s="11">
        <f>IFERROR(INDEX(FinalOpSharingDE!$A$2:$M$333,MATCH(OperationalSharingDetail!$F79,FinalOpSharingDE!$A$2:$A$333,0),6),0)</f>
        <v>0</v>
      </c>
      <c r="K79" s="11">
        <f>IFERROR(INDEX(FinalOpSharingDE!$A$2:$M$333,MATCH(OperationalSharingDetail!$F79,FinalOpSharingDE!$A$2:$A$333,0),9),0)</f>
        <v>5</v>
      </c>
      <c r="L79" s="11">
        <f>IFERROR(INDEX(FinalOpSharingDE!$A$2:$M$333,MATCH(OperationalSharingDetail!$F79,FinalOpSharingDE!$A$2:$A$333,0),7),0)</f>
        <v>0</v>
      </c>
      <c r="M79" s="11">
        <f>IFERROR(INDEX(FinalOpSharingDE!$A$2:$M$333,MATCH(OperationalSharingDetail!$F79,FinalOpSharingDE!$A$2:$A$333,0),4),0)</f>
        <v>0</v>
      </c>
      <c r="N79" s="11">
        <f>IFERROR(INDEX(FinalOpSharingDE!$A$2:$M$333,MATCH(OperationalSharingDetail!$F79,FinalOpSharingDE!$A$2:$A$333,0),5),0)</f>
        <v>0</v>
      </c>
      <c r="O79" s="11">
        <f>IFERROR(INDEX(FinalOpSharingDE!$A$2:$M$333,MATCH(OperationalSharingDetail!$F79,FinalOpSharingDE!$A$2:$A$333,0),10),0)</f>
        <v>0</v>
      </c>
      <c r="P79" s="11">
        <f t="shared" si="4"/>
        <v>5</v>
      </c>
      <c r="Q79" s="11">
        <f t="shared" si="5"/>
        <v>5</v>
      </c>
      <c r="S79" s="29">
        <f t="shared" si="6"/>
        <v>5</v>
      </c>
      <c r="T79" s="32">
        <f t="shared" si="7"/>
        <v>0</v>
      </c>
    </row>
    <row r="80" spans="1:20" x14ac:dyDescent="0.25">
      <c r="A80" s="2">
        <v>2021</v>
      </c>
      <c r="B80" s="2" t="s">
        <v>381</v>
      </c>
      <c r="C80" s="3" t="s">
        <v>84</v>
      </c>
      <c r="D80" s="2" t="s">
        <v>728</v>
      </c>
      <c r="E80" s="2" t="s">
        <v>728</v>
      </c>
      <c r="F80" s="3" t="s">
        <v>84</v>
      </c>
      <c r="G80" s="3" t="s">
        <v>485</v>
      </c>
      <c r="H80" s="11">
        <f>IFERROR(INDEX(FinalOpSharingDE!$A$2:$M$333,MATCH(OperationalSharingDetail!$F80,FinalOpSharingDE!$A$2:$A$333,0),3),0)</f>
        <v>0</v>
      </c>
      <c r="I80" s="11">
        <f>IFERROR(INDEX(FinalOpSharingDE!$A$2:$M$333,MATCH(OperationalSharingDetail!$F80,FinalOpSharingDE!$A$2:$A$333,0),8),0)</f>
        <v>0</v>
      </c>
      <c r="J80" s="11">
        <f>IFERROR(INDEX(FinalOpSharingDE!$A$2:$M$333,MATCH(OperationalSharingDetail!$F80,FinalOpSharingDE!$A$2:$A$333,0),6),0)</f>
        <v>0</v>
      </c>
      <c r="K80" s="11">
        <f>IFERROR(INDEX(FinalOpSharingDE!$A$2:$M$333,MATCH(OperationalSharingDetail!$F80,FinalOpSharingDE!$A$2:$A$333,0),9),0)</f>
        <v>0</v>
      </c>
      <c r="L80" s="11">
        <f>IFERROR(INDEX(FinalOpSharingDE!$A$2:$M$333,MATCH(OperationalSharingDetail!$F80,FinalOpSharingDE!$A$2:$A$333,0),7),0)</f>
        <v>0</v>
      </c>
      <c r="M80" s="11">
        <f>IFERROR(INDEX(FinalOpSharingDE!$A$2:$M$333,MATCH(OperationalSharingDetail!$F80,FinalOpSharingDE!$A$2:$A$333,0),4),0)</f>
        <v>0</v>
      </c>
      <c r="N80" s="11">
        <f>IFERROR(INDEX(FinalOpSharingDE!$A$2:$M$333,MATCH(OperationalSharingDetail!$F80,FinalOpSharingDE!$A$2:$A$333,0),5),0)</f>
        <v>0</v>
      </c>
      <c r="O80" s="11">
        <f>IFERROR(INDEX(FinalOpSharingDE!$A$2:$M$333,MATCH(OperationalSharingDetail!$F80,FinalOpSharingDE!$A$2:$A$333,0),10),0)</f>
        <v>0</v>
      </c>
      <c r="P80" s="11">
        <f t="shared" si="4"/>
        <v>0</v>
      </c>
      <c r="Q80" s="11">
        <f t="shared" si="5"/>
        <v>0</v>
      </c>
      <c r="S80" s="29">
        <f t="shared" si="6"/>
        <v>0</v>
      </c>
      <c r="T80" s="32">
        <f t="shared" si="7"/>
        <v>0</v>
      </c>
    </row>
    <row r="81" spans="1:20" x14ac:dyDescent="0.25">
      <c r="A81" s="2">
        <v>2021</v>
      </c>
      <c r="B81" s="2" t="s">
        <v>386</v>
      </c>
      <c r="C81" s="3" t="s">
        <v>85</v>
      </c>
      <c r="D81" s="2" t="s">
        <v>728</v>
      </c>
      <c r="E81" s="2" t="s">
        <v>728</v>
      </c>
      <c r="F81" s="3" t="s">
        <v>85</v>
      </c>
      <c r="G81" s="3" t="s">
        <v>736</v>
      </c>
      <c r="H81" s="11">
        <f>IFERROR(INDEX(FinalOpSharingDE!$A$2:$M$333,MATCH(OperationalSharingDetail!$F81,FinalOpSharingDE!$A$2:$A$333,0),3),0)</f>
        <v>0</v>
      </c>
      <c r="I81" s="11">
        <f>IFERROR(INDEX(FinalOpSharingDE!$A$2:$M$333,MATCH(OperationalSharingDetail!$F81,FinalOpSharingDE!$A$2:$A$333,0),8),0)</f>
        <v>0</v>
      </c>
      <c r="J81" s="11">
        <f>IFERROR(INDEX(FinalOpSharingDE!$A$2:$M$333,MATCH(OperationalSharingDetail!$F81,FinalOpSharingDE!$A$2:$A$333,0),6),0)</f>
        <v>0</v>
      </c>
      <c r="K81" s="11">
        <f>IFERROR(INDEX(FinalOpSharingDE!$A$2:$M$333,MATCH(OperationalSharingDetail!$F81,FinalOpSharingDE!$A$2:$A$333,0),9),0)</f>
        <v>5</v>
      </c>
      <c r="L81" s="11">
        <f>IFERROR(INDEX(FinalOpSharingDE!$A$2:$M$333,MATCH(OperationalSharingDetail!$F81,FinalOpSharingDE!$A$2:$A$333,0),7),0)</f>
        <v>0</v>
      </c>
      <c r="M81" s="11">
        <f>IFERROR(INDEX(FinalOpSharingDE!$A$2:$M$333,MATCH(OperationalSharingDetail!$F81,FinalOpSharingDE!$A$2:$A$333,0),4),0)</f>
        <v>0</v>
      </c>
      <c r="N81" s="11">
        <f>IFERROR(INDEX(FinalOpSharingDE!$A$2:$M$333,MATCH(OperationalSharingDetail!$F81,FinalOpSharingDE!$A$2:$A$333,0),5),0)</f>
        <v>3</v>
      </c>
      <c r="O81" s="11">
        <f>IFERROR(INDEX(FinalOpSharingDE!$A$2:$M$333,MATCH(OperationalSharingDetail!$F81,FinalOpSharingDE!$A$2:$A$333,0),10),0)</f>
        <v>3</v>
      </c>
      <c r="P81" s="11">
        <f t="shared" si="4"/>
        <v>11</v>
      </c>
      <c r="Q81" s="11">
        <f t="shared" si="5"/>
        <v>11</v>
      </c>
      <c r="S81" s="29">
        <f t="shared" si="6"/>
        <v>11</v>
      </c>
      <c r="T81" s="32">
        <f t="shared" si="7"/>
        <v>0</v>
      </c>
    </row>
    <row r="82" spans="1:20" x14ac:dyDescent="0.25">
      <c r="A82" s="2">
        <v>2021</v>
      </c>
      <c r="B82" s="2" t="s">
        <v>390</v>
      </c>
      <c r="C82" s="3" t="s">
        <v>86</v>
      </c>
      <c r="D82" s="2" t="s">
        <v>728</v>
      </c>
      <c r="E82" s="2" t="s">
        <v>728</v>
      </c>
      <c r="F82" s="3" t="s">
        <v>86</v>
      </c>
      <c r="G82" s="3" t="s">
        <v>486</v>
      </c>
      <c r="H82" s="11">
        <f>IFERROR(INDEX(FinalOpSharingDE!$A$2:$M$333,MATCH(OperationalSharingDetail!$F82,FinalOpSharingDE!$A$2:$A$333,0),3),0)</f>
        <v>0</v>
      </c>
      <c r="I82" s="11">
        <f>IFERROR(INDEX(FinalOpSharingDE!$A$2:$M$333,MATCH(OperationalSharingDetail!$F82,FinalOpSharingDE!$A$2:$A$333,0),8),0)</f>
        <v>0</v>
      </c>
      <c r="J82" s="11">
        <f>IFERROR(INDEX(FinalOpSharingDE!$A$2:$M$333,MATCH(OperationalSharingDetail!$F82,FinalOpSharingDE!$A$2:$A$333,0),6),0)</f>
        <v>0</v>
      </c>
      <c r="K82" s="11">
        <f>IFERROR(INDEX(FinalOpSharingDE!$A$2:$M$333,MATCH(OperationalSharingDetail!$F82,FinalOpSharingDE!$A$2:$A$333,0),9),0)</f>
        <v>0</v>
      </c>
      <c r="L82" s="11">
        <f>IFERROR(INDEX(FinalOpSharingDE!$A$2:$M$333,MATCH(OperationalSharingDetail!$F82,FinalOpSharingDE!$A$2:$A$333,0),7),0)</f>
        <v>0</v>
      </c>
      <c r="M82" s="11">
        <f>IFERROR(INDEX(FinalOpSharingDE!$A$2:$M$333,MATCH(OperationalSharingDetail!$F82,FinalOpSharingDE!$A$2:$A$333,0),4),0)</f>
        <v>0</v>
      </c>
      <c r="N82" s="11">
        <f>IFERROR(INDEX(FinalOpSharingDE!$A$2:$M$333,MATCH(OperationalSharingDetail!$F82,FinalOpSharingDE!$A$2:$A$333,0),5),0)</f>
        <v>0</v>
      </c>
      <c r="O82" s="11">
        <f>IFERROR(INDEX(FinalOpSharingDE!$A$2:$M$333,MATCH(OperationalSharingDetail!$F82,FinalOpSharingDE!$A$2:$A$333,0),10),0)</f>
        <v>0</v>
      </c>
      <c r="P82" s="11">
        <f t="shared" si="4"/>
        <v>0</v>
      </c>
      <c r="Q82" s="11">
        <f t="shared" si="5"/>
        <v>0</v>
      </c>
      <c r="S82" s="29">
        <f t="shared" si="6"/>
        <v>0</v>
      </c>
      <c r="T82" s="32">
        <f t="shared" si="7"/>
        <v>0</v>
      </c>
    </row>
    <row r="83" spans="1:20" x14ac:dyDescent="0.25">
      <c r="A83" s="2">
        <v>2021</v>
      </c>
      <c r="B83" s="2" t="s">
        <v>386</v>
      </c>
      <c r="C83" s="3" t="s">
        <v>87</v>
      </c>
      <c r="D83" s="2" t="s">
        <v>728</v>
      </c>
      <c r="E83" s="2" t="s">
        <v>728</v>
      </c>
      <c r="F83" s="3" t="s">
        <v>87</v>
      </c>
      <c r="G83" s="3" t="s">
        <v>487</v>
      </c>
      <c r="H83" s="11">
        <f>IFERROR(INDEX(FinalOpSharingDE!$A$2:$M$333,MATCH(OperationalSharingDetail!$F83,FinalOpSharingDE!$A$2:$A$333,0),3),0)</f>
        <v>0</v>
      </c>
      <c r="I83" s="11">
        <f>IFERROR(INDEX(FinalOpSharingDE!$A$2:$M$333,MATCH(OperationalSharingDetail!$F83,FinalOpSharingDE!$A$2:$A$333,0),8),0)</f>
        <v>0</v>
      </c>
      <c r="J83" s="11">
        <f>IFERROR(INDEX(FinalOpSharingDE!$A$2:$M$333,MATCH(OperationalSharingDetail!$F83,FinalOpSharingDE!$A$2:$A$333,0),6),0)</f>
        <v>5</v>
      </c>
      <c r="K83" s="11">
        <f>IFERROR(INDEX(FinalOpSharingDE!$A$2:$M$333,MATCH(OperationalSharingDetail!$F83,FinalOpSharingDE!$A$2:$A$333,0),9),0)</f>
        <v>0</v>
      </c>
      <c r="L83" s="11">
        <f>IFERROR(INDEX(FinalOpSharingDE!$A$2:$M$333,MATCH(OperationalSharingDetail!$F83,FinalOpSharingDE!$A$2:$A$333,0),7),0)</f>
        <v>0</v>
      </c>
      <c r="M83" s="11">
        <f>IFERROR(INDEX(FinalOpSharingDE!$A$2:$M$333,MATCH(OperationalSharingDetail!$F83,FinalOpSharingDE!$A$2:$A$333,0),4),0)</f>
        <v>0</v>
      </c>
      <c r="N83" s="11">
        <f>IFERROR(INDEX(FinalOpSharingDE!$A$2:$M$333,MATCH(OperationalSharingDetail!$F83,FinalOpSharingDE!$A$2:$A$333,0),5),0)</f>
        <v>0</v>
      </c>
      <c r="O83" s="11">
        <f>IFERROR(INDEX(FinalOpSharingDE!$A$2:$M$333,MATCH(OperationalSharingDetail!$F83,FinalOpSharingDE!$A$2:$A$333,0),10),0)</f>
        <v>0</v>
      </c>
      <c r="P83" s="11">
        <f t="shared" si="4"/>
        <v>5</v>
      </c>
      <c r="Q83" s="11">
        <f t="shared" si="5"/>
        <v>5</v>
      </c>
      <c r="S83" s="29">
        <f t="shared" si="6"/>
        <v>5</v>
      </c>
      <c r="T83" s="32">
        <f t="shared" si="7"/>
        <v>0</v>
      </c>
    </row>
    <row r="84" spans="1:20" x14ac:dyDescent="0.25">
      <c r="A84" s="2">
        <v>2021</v>
      </c>
      <c r="B84" s="2" t="s">
        <v>389</v>
      </c>
      <c r="C84" s="3" t="s">
        <v>88</v>
      </c>
      <c r="D84" s="2" t="s">
        <v>223</v>
      </c>
      <c r="E84" s="2" t="s">
        <v>728</v>
      </c>
      <c r="F84" s="3" t="s">
        <v>88</v>
      </c>
      <c r="G84" s="3" t="s">
        <v>737</v>
      </c>
      <c r="H84" s="11">
        <f>IFERROR(INDEX(FinalOpSharingDE!$A$2:$M$333,MATCH(OperationalSharingDetail!$F84,FinalOpSharingDE!$A$2:$A$333,0),3),0)</f>
        <v>0</v>
      </c>
      <c r="I84" s="11">
        <f>IFERROR(INDEX(FinalOpSharingDE!$A$2:$M$333,MATCH(OperationalSharingDetail!$F84,FinalOpSharingDE!$A$2:$A$333,0),8),0)</f>
        <v>0</v>
      </c>
      <c r="J84" s="11">
        <f>IFERROR(INDEX(FinalOpSharingDE!$A$2:$M$333,MATCH(OperationalSharingDetail!$F84,FinalOpSharingDE!$A$2:$A$333,0),6),0)</f>
        <v>0</v>
      </c>
      <c r="K84" s="11">
        <f>IFERROR(INDEX(FinalOpSharingDE!$A$2:$M$333,MATCH(OperationalSharingDetail!$F84,FinalOpSharingDE!$A$2:$A$333,0),9),0)</f>
        <v>0</v>
      </c>
      <c r="L84" s="11">
        <f>IFERROR(INDEX(FinalOpSharingDE!$A$2:$M$333,MATCH(OperationalSharingDetail!$F84,FinalOpSharingDE!$A$2:$A$333,0),7),0)</f>
        <v>0</v>
      </c>
      <c r="M84" s="11">
        <f>IFERROR(INDEX(FinalOpSharingDE!$A$2:$M$333,MATCH(OperationalSharingDetail!$F84,FinalOpSharingDE!$A$2:$A$333,0),4),0)</f>
        <v>0</v>
      </c>
      <c r="N84" s="11">
        <f>IFERROR(INDEX(FinalOpSharingDE!$A$2:$M$333,MATCH(OperationalSharingDetail!$F84,FinalOpSharingDE!$A$2:$A$333,0),5),0)</f>
        <v>0</v>
      </c>
      <c r="O84" s="11">
        <f>IFERROR(INDEX(FinalOpSharingDE!$A$2:$M$333,MATCH(OperationalSharingDetail!$F84,FinalOpSharingDE!$A$2:$A$333,0),10),0)</f>
        <v>0</v>
      </c>
      <c r="P84" s="11">
        <f t="shared" si="4"/>
        <v>0</v>
      </c>
      <c r="Q84" s="11">
        <f t="shared" si="5"/>
        <v>0</v>
      </c>
      <c r="S84" s="29">
        <f t="shared" si="6"/>
        <v>0</v>
      </c>
      <c r="T84" s="32">
        <f t="shared" si="7"/>
        <v>0</v>
      </c>
    </row>
    <row r="85" spans="1:20" x14ac:dyDescent="0.25">
      <c r="A85" s="2">
        <v>2021</v>
      </c>
      <c r="B85" s="2" t="s">
        <v>390</v>
      </c>
      <c r="C85" s="3" t="s">
        <v>89</v>
      </c>
      <c r="D85" s="2" t="s">
        <v>728</v>
      </c>
      <c r="E85" s="2" t="s">
        <v>728</v>
      </c>
      <c r="F85" s="3" t="s">
        <v>89</v>
      </c>
      <c r="G85" s="3" t="s">
        <v>489</v>
      </c>
      <c r="H85" s="11">
        <f>IFERROR(INDEX(FinalOpSharingDE!$A$2:$M$333,MATCH(OperationalSharingDetail!$F85,FinalOpSharingDE!$A$2:$A$333,0),3),0)</f>
        <v>8</v>
      </c>
      <c r="I85" s="11">
        <f>IFERROR(INDEX(FinalOpSharingDE!$A$2:$M$333,MATCH(OperationalSharingDetail!$F85,FinalOpSharingDE!$A$2:$A$333,0),8),0)</f>
        <v>0</v>
      </c>
      <c r="J85" s="11">
        <f>IFERROR(INDEX(FinalOpSharingDE!$A$2:$M$333,MATCH(OperationalSharingDetail!$F85,FinalOpSharingDE!$A$2:$A$333,0),6),0)</f>
        <v>0</v>
      </c>
      <c r="K85" s="11">
        <f>IFERROR(INDEX(FinalOpSharingDE!$A$2:$M$333,MATCH(OperationalSharingDetail!$F85,FinalOpSharingDE!$A$2:$A$333,0),9),0)</f>
        <v>0</v>
      </c>
      <c r="L85" s="11">
        <f>IFERROR(INDEX(FinalOpSharingDE!$A$2:$M$333,MATCH(OperationalSharingDetail!$F85,FinalOpSharingDE!$A$2:$A$333,0),7),0)</f>
        <v>0</v>
      </c>
      <c r="M85" s="11">
        <f>IFERROR(INDEX(FinalOpSharingDE!$A$2:$M$333,MATCH(OperationalSharingDetail!$F85,FinalOpSharingDE!$A$2:$A$333,0),4),0)</f>
        <v>0</v>
      </c>
      <c r="N85" s="11">
        <f>IFERROR(INDEX(FinalOpSharingDE!$A$2:$M$333,MATCH(OperationalSharingDetail!$F85,FinalOpSharingDE!$A$2:$A$333,0),5),0)</f>
        <v>0</v>
      </c>
      <c r="O85" s="11">
        <f>IFERROR(INDEX(FinalOpSharingDE!$A$2:$M$333,MATCH(OperationalSharingDetail!$F85,FinalOpSharingDE!$A$2:$A$333,0),10),0)</f>
        <v>0</v>
      </c>
      <c r="P85" s="11">
        <f t="shared" si="4"/>
        <v>8</v>
      </c>
      <c r="Q85" s="11">
        <f t="shared" si="5"/>
        <v>8</v>
      </c>
      <c r="S85" s="29">
        <f t="shared" si="6"/>
        <v>8</v>
      </c>
      <c r="T85" s="32">
        <f t="shared" si="7"/>
        <v>0</v>
      </c>
    </row>
    <row r="86" spans="1:20" x14ac:dyDescent="0.25">
      <c r="A86" s="2">
        <v>2021</v>
      </c>
      <c r="B86" s="2" t="s">
        <v>384</v>
      </c>
      <c r="C86" s="3" t="s">
        <v>90</v>
      </c>
      <c r="D86" s="2" t="s">
        <v>728</v>
      </c>
      <c r="E86" s="2" t="s">
        <v>728</v>
      </c>
      <c r="F86" s="3" t="s">
        <v>90</v>
      </c>
      <c r="G86" s="3" t="s">
        <v>490</v>
      </c>
      <c r="H86" s="11">
        <f>IFERROR(INDEX(FinalOpSharingDE!$A$2:$M$333,MATCH(OperationalSharingDetail!$F86,FinalOpSharingDE!$A$2:$A$333,0),3),0)</f>
        <v>8</v>
      </c>
      <c r="I86" s="11">
        <f>IFERROR(INDEX(FinalOpSharingDE!$A$2:$M$333,MATCH(OperationalSharingDetail!$F86,FinalOpSharingDE!$A$2:$A$333,0),8),0)</f>
        <v>5</v>
      </c>
      <c r="J86" s="11">
        <f>IFERROR(INDEX(FinalOpSharingDE!$A$2:$M$333,MATCH(OperationalSharingDetail!$F86,FinalOpSharingDE!$A$2:$A$333,0),6),0)</f>
        <v>5</v>
      </c>
      <c r="K86" s="11">
        <f>IFERROR(INDEX(FinalOpSharingDE!$A$2:$M$333,MATCH(OperationalSharingDetail!$F86,FinalOpSharingDE!$A$2:$A$333,0),9),0)</f>
        <v>0</v>
      </c>
      <c r="L86" s="11">
        <f>IFERROR(INDEX(FinalOpSharingDE!$A$2:$M$333,MATCH(OperationalSharingDetail!$F86,FinalOpSharingDE!$A$2:$A$333,0),7),0)</f>
        <v>0</v>
      </c>
      <c r="M86" s="11">
        <f>IFERROR(INDEX(FinalOpSharingDE!$A$2:$M$333,MATCH(OperationalSharingDetail!$F86,FinalOpSharingDE!$A$2:$A$333,0),4),0)</f>
        <v>0</v>
      </c>
      <c r="N86" s="11">
        <f>IFERROR(INDEX(FinalOpSharingDE!$A$2:$M$333,MATCH(OperationalSharingDetail!$F86,FinalOpSharingDE!$A$2:$A$333,0),5),0)</f>
        <v>0</v>
      </c>
      <c r="O86" s="11">
        <f>IFERROR(INDEX(FinalOpSharingDE!$A$2:$M$333,MATCH(OperationalSharingDetail!$F86,FinalOpSharingDE!$A$2:$A$333,0),10),0)</f>
        <v>0</v>
      </c>
      <c r="P86" s="11">
        <f t="shared" si="4"/>
        <v>18</v>
      </c>
      <c r="Q86" s="11">
        <f t="shared" si="5"/>
        <v>18</v>
      </c>
      <c r="S86" s="29">
        <f t="shared" si="6"/>
        <v>18</v>
      </c>
      <c r="T86" s="32">
        <f t="shared" si="7"/>
        <v>0</v>
      </c>
    </row>
    <row r="87" spans="1:20" x14ac:dyDescent="0.25">
      <c r="A87" s="2">
        <v>2021</v>
      </c>
      <c r="B87" s="2" t="s">
        <v>382</v>
      </c>
      <c r="C87" s="3" t="s">
        <v>91</v>
      </c>
      <c r="D87" s="2" t="s">
        <v>728</v>
      </c>
      <c r="E87" s="2" t="s">
        <v>728</v>
      </c>
      <c r="F87" s="3" t="s">
        <v>91</v>
      </c>
      <c r="G87" s="3" t="s">
        <v>491</v>
      </c>
      <c r="H87" s="11">
        <f>IFERROR(INDEX(FinalOpSharingDE!$A$2:$M$333,MATCH(OperationalSharingDetail!$F87,FinalOpSharingDE!$A$2:$A$333,0),3),0)</f>
        <v>0</v>
      </c>
      <c r="I87" s="11">
        <f>IFERROR(INDEX(FinalOpSharingDE!$A$2:$M$333,MATCH(OperationalSharingDetail!$F87,FinalOpSharingDE!$A$2:$A$333,0),8),0)</f>
        <v>0</v>
      </c>
      <c r="J87" s="11">
        <f>IFERROR(INDEX(FinalOpSharingDE!$A$2:$M$333,MATCH(OperationalSharingDetail!$F87,FinalOpSharingDE!$A$2:$A$333,0),6),0)</f>
        <v>0</v>
      </c>
      <c r="K87" s="11">
        <f>IFERROR(INDEX(FinalOpSharingDE!$A$2:$M$333,MATCH(OperationalSharingDetail!$F87,FinalOpSharingDE!$A$2:$A$333,0),9),0)</f>
        <v>0</v>
      </c>
      <c r="L87" s="11">
        <f>IFERROR(INDEX(FinalOpSharingDE!$A$2:$M$333,MATCH(OperationalSharingDetail!$F87,FinalOpSharingDE!$A$2:$A$333,0),7),0)</f>
        <v>5</v>
      </c>
      <c r="M87" s="11">
        <f>IFERROR(INDEX(FinalOpSharingDE!$A$2:$M$333,MATCH(OperationalSharingDetail!$F87,FinalOpSharingDE!$A$2:$A$333,0),4),0)</f>
        <v>0</v>
      </c>
      <c r="N87" s="11">
        <f>IFERROR(INDEX(FinalOpSharingDE!$A$2:$M$333,MATCH(OperationalSharingDetail!$F87,FinalOpSharingDE!$A$2:$A$333,0),5),0)</f>
        <v>0</v>
      </c>
      <c r="O87" s="11">
        <f>IFERROR(INDEX(FinalOpSharingDE!$A$2:$M$333,MATCH(OperationalSharingDetail!$F87,FinalOpSharingDE!$A$2:$A$333,0),10),0)</f>
        <v>3</v>
      </c>
      <c r="P87" s="11">
        <f t="shared" si="4"/>
        <v>8</v>
      </c>
      <c r="Q87" s="11">
        <f t="shared" si="5"/>
        <v>8</v>
      </c>
      <c r="S87" s="29">
        <f t="shared" si="6"/>
        <v>8</v>
      </c>
      <c r="T87" s="32">
        <f t="shared" si="7"/>
        <v>0</v>
      </c>
    </row>
    <row r="88" spans="1:20" x14ac:dyDescent="0.25">
      <c r="A88" s="2">
        <v>2021</v>
      </c>
      <c r="B88" s="2" t="s">
        <v>381</v>
      </c>
      <c r="C88" s="3" t="s">
        <v>92</v>
      </c>
      <c r="D88" s="2" t="s">
        <v>728</v>
      </c>
      <c r="E88" s="2" t="s">
        <v>728</v>
      </c>
      <c r="F88" s="3" t="s">
        <v>92</v>
      </c>
      <c r="G88" s="3" t="s">
        <v>738</v>
      </c>
      <c r="H88" s="11">
        <f>IFERROR(INDEX(FinalOpSharingDE!$A$2:$M$333,MATCH(OperationalSharingDetail!$F88,FinalOpSharingDE!$A$2:$A$333,0),3),0)</f>
        <v>0</v>
      </c>
      <c r="I88" s="11">
        <f>IFERROR(INDEX(FinalOpSharingDE!$A$2:$M$333,MATCH(OperationalSharingDetail!$F88,FinalOpSharingDE!$A$2:$A$333,0),8),0)</f>
        <v>0</v>
      </c>
      <c r="J88" s="11">
        <f>IFERROR(INDEX(FinalOpSharingDE!$A$2:$M$333,MATCH(OperationalSharingDetail!$F88,FinalOpSharingDE!$A$2:$A$333,0),6),0)</f>
        <v>0</v>
      </c>
      <c r="K88" s="11">
        <f>IFERROR(INDEX(FinalOpSharingDE!$A$2:$M$333,MATCH(OperationalSharingDetail!$F88,FinalOpSharingDE!$A$2:$A$333,0),9),0)</f>
        <v>0</v>
      </c>
      <c r="L88" s="11">
        <f>IFERROR(INDEX(FinalOpSharingDE!$A$2:$M$333,MATCH(OperationalSharingDetail!$F88,FinalOpSharingDE!$A$2:$A$333,0),7),0)</f>
        <v>0</v>
      </c>
      <c r="M88" s="11">
        <f>IFERROR(INDEX(FinalOpSharingDE!$A$2:$M$333,MATCH(OperationalSharingDetail!$F88,FinalOpSharingDE!$A$2:$A$333,0),4),0)</f>
        <v>0</v>
      </c>
      <c r="N88" s="11">
        <f>IFERROR(INDEX(FinalOpSharingDE!$A$2:$M$333,MATCH(OperationalSharingDetail!$F88,FinalOpSharingDE!$A$2:$A$333,0),5),0)</f>
        <v>0</v>
      </c>
      <c r="O88" s="11">
        <f>IFERROR(INDEX(FinalOpSharingDE!$A$2:$M$333,MATCH(OperationalSharingDetail!$F88,FinalOpSharingDE!$A$2:$A$333,0),10),0)</f>
        <v>0</v>
      </c>
      <c r="P88" s="11">
        <f t="shared" si="4"/>
        <v>0</v>
      </c>
      <c r="Q88" s="11">
        <f t="shared" si="5"/>
        <v>0</v>
      </c>
      <c r="S88" s="29">
        <f t="shared" si="6"/>
        <v>0</v>
      </c>
      <c r="T88" s="32">
        <f t="shared" si="7"/>
        <v>0</v>
      </c>
    </row>
    <row r="89" spans="1:20" x14ac:dyDescent="0.25">
      <c r="A89" s="2">
        <v>2021</v>
      </c>
      <c r="B89" s="2" t="s">
        <v>383</v>
      </c>
      <c r="C89" s="3" t="s">
        <v>93</v>
      </c>
      <c r="D89" s="2" t="s">
        <v>728</v>
      </c>
      <c r="E89" s="2" t="s">
        <v>728</v>
      </c>
      <c r="F89" s="3" t="s">
        <v>93</v>
      </c>
      <c r="G89" s="3" t="s">
        <v>493</v>
      </c>
      <c r="H89" s="11">
        <f>IFERROR(INDEX(FinalOpSharingDE!$A$2:$M$333,MATCH(OperationalSharingDetail!$F89,FinalOpSharingDE!$A$2:$A$333,0),3),0)</f>
        <v>0</v>
      </c>
      <c r="I89" s="11">
        <f>IFERROR(INDEX(FinalOpSharingDE!$A$2:$M$333,MATCH(OperationalSharingDetail!$F89,FinalOpSharingDE!$A$2:$A$333,0),8),0)</f>
        <v>5</v>
      </c>
      <c r="J89" s="11">
        <f>IFERROR(INDEX(FinalOpSharingDE!$A$2:$M$333,MATCH(OperationalSharingDetail!$F89,FinalOpSharingDE!$A$2:$A$333,0),6),0)</f>
        <v>5</v>
      </c>
      <c r="K89" s="11">
        <f>IFERROR(INDEX(FinalOpSharingDE!$A$2:$M$333,MATCH(OperationalSharingDetail!$F89,FinalOpSharingDE!$A$2:$A$333,0),9),0)</f>
        <v>5</v>
      </c>
      <c r="L89" s="11">
        <f>IFERROR(INDEX(FinalOpSharingDE!$A$2:$M$333,MATCH(OperationalSharingDetail!$F89,FinalOpSharingDE!$A$2:$A$333,0),7),0)</f>
        <v>0</v>
      </c>
      <c r="M89" s="11">
        <f>IFERROR(INDEX(FinalOpSharingDE!$A$2:$M$333,MATCH(OperationalSharingDetail!$F89,FinalOpSharingDE!$A$2:$A$333,0),4),0)</f>
        <v>0</v>
      </c>
      <c r="N89" s="11">
        <f>IFERROR(INDEX(FinalOpSharingDE!$A$2:$M$333,MATCH(OperationalSharingDetail!$F89,FinalOpSharingDE!$A$2:$A$333,0),5),0)</f>
        <v>0</v>
      </c>
      <c r="O89" s="11">
        <f>IFERROR(INDEX(FinalOpSharingDE!$A$2:$M$333,MATCH(OperationalSharingDetail!$F89,FinalOpSharingDE!$A$2:$A$333,0),10),0)</f>
        <v>3</v>
      </c>
      <c r="P89" s="11">
        <f t="shared" si="4"/>
        <v>18</v>
      </c>
      <c r="Q89" s="11">
        <f t="shared" si="5"/>
        <v>18</v>
      </c>
      <c r="S89" s="29">
        <f t="shared" si="6"/>
        <v>18</v>
      </c>
      <c r="T89" s="32">
        <f t="shared" si="7"/>
        <v>0</v>
      </c>
    </row>
    <row r="90" spans="1:20" x14ac:dyDescent="0.25">
      <c r="A90" s="2">
        <v>2021</v>
      </c>
      <c r="B90" s="2" t="s">
        <v>382</v>
      </c>
      <c r="C90" s="3" t="s">
        <v>94</v>
      </c>
      <c r="D90" s="2" t="s">
        <v>728</v>
      </c>
      <c r="E90" s="2" t="s">
        <v>728</v>
      </c>
      <c r="F90" s="3" t="s">
        <v>94</v>
      </c>
      <c r="G90" s="3" t="s">
        <v>494</v>
      </c>
      <c r="H90" s="11">
        <f>IFERROR(INDEX(FinalOpSharingDE!$A$2:$M$333,MATCH(OperationalSharingDetail!$F90,FinalOpSharingDE!$A$2:$A$333,0),3),0)</f>
        <v>0</v>
      </c>
      <c r="I90" s="11">
        <f>IFERROR(INDEX(FinalOpSharingDE!$A$2:$M$333,MATCH(OperationalSharingDetail!$F90,FinalOpSharingDE!$A$2:$A$333,0),8),0)</f>
        <v>5</v>
      </c>
      <c r="J90" s="11">
        <f>IFERROR(INDEX(FinalOpSharingDE!$A$2:$M$333,MATCH(OperationalSharingDetail!$F90,FinalOpSharingDE!$A$2:$A$333,0),6),0)</f>
        <v>0</v>
      </c>
      <c r="K90" s="11">
        <f>IFERROR(INDEX(FinalOpSharingDE!$A$2:$M$333,MATCH(OperationalSharingDetail!$F90,FinalOpSharingDE!$A$2:$A$333,0),9),0)</f>
        <v>5</v>
      </c>
      <c r="L90" s="11">
        <f>IFERROR(INDEX(FinalOpSharingDE!$A$2:$M$333,MATCH(OperationalSharingDetail!$F90,FinalOpSharingDE!$A$2:$A$333,0),7),0)</f>
        <v>5</v>
      </c>
      <c r="M90" s="11">
        <f>IFERROR(INDEX(FinalOpSharingDE!$A$2:$M$333,MATCH(OperationalSharingDetail!$F90,FinalOpSharingDE!$A$2:$A$333,0),4),0)</f>
        <v>0</v>
      </c>
      <c r="N90" s="11">
        <f>IFERROR(INDEX(FinalOpSharingDE!$A$2:$M$333,MATCH(OperationalSharingDetail!$F90,FinalOpSharingDE!$A$2:$A$333,0),5),0)</f>
        <v>0</v>
      </c>
      <c r="O90" s="11">
        <f>IFERROR(INDEX(FinalOpSharingDE!$A$2:$M$333,MATCH(OperationalSharingDetail!$F90,FinalOpSharingDE!$A$2:$A$333,0),10),0)</f>
        <v>3</v>
      </c>
      <c r="P90" s="11">
        <f t="shared" si="4"/>
        <v>18</v>
      </c>
      <c r="Q90" s="11">
        <f t="shared" si="5"/>
        <v>18</v>
      </c>
      <c r="S90" s="29">
        <f t="shared" si="6"/>
        <v>18</v>
      </c>
      <c r="T90" s="32">
        <f t="shared" si="7"/>
        <v>0</v>
      </c>
    </row>
    <row r="91" spans="1:20" x14ac:dyDescent="0.25">
      <c r="A91" s="2">
        <v>2021</v>
      </c>
      <c r="B91" s="2" t="s">
        <v>389</v>
      </c>
      <c r="C91" s="3" t="s">
        <v>95</v>
      </c>
      <c r="D91" s="2" t="s">
        <v>728</v>
      </c>
      <c r="E91" s="2" t="s">
        <v>728</v>
      </c>
      <c r="F91" s="3" t="s">
        <v>95</v>
      </c>
      <c r="G91" s="3" t="s">
        <v>495</v>
      </c>
      <c r="H91" s="11">
        <f>IFERROR(INDEX(FinalOpSharingDE!$A$2:$M$333,MATCH(OperationalSharingDetail!$F91,FinalOpSharingDE!$A$2:$A$333,0),3),0)</f>
        <v>0</v>
      </c>
      <c r="I91" s="11">
        <f>IFERROR(INDEX(FinalOpSharingDE!$A$2:$M$333,MATCH(OperationalSharingDetail!$F91,FinalOpSharingDE!$A$2:$A$333,0),8),0)</f>
        <v>0</v>
      </c>
      <c r="J91" s="11">
        <f>IFERROR(INDEX(FinalOpSharingDE!$A$2:$M$333,MATCH(OperationalSharingDetail!$F91,FinalOpSharingDE!$A$2:$A$333,0),6),0)</f>
        <v>0</v>
      </c>
      <c r="K91" s="11">
        <f>IFERROR(INDEX(FinalOpSharingDE!$A$2:$M$333,MATCH(OperationalSharingDetail!$F91,FinalOpSharingDE!$A$2:$A$333,0),9),0)</f>
        <v>0</v>
      </c>
      <c r="L91" s="11">
        <f>IFERROR(INDEX(FinalOpSharingDE!$A$2:$M$333,MATCH(OperationalSharingDetail!$F91,FinalOpSharingDE!$A$2:$A$333,0),7),0)</f>
        <v>0</v>
      </c>
      <c r="M91" s="11">
        <f>IFERROR(INDEX(FinalOpSharingDE!$A$2:$M$333,MATCH(OperationalSharingDetail!$F91,FinalOpSharingDE!$A$2:$A$333,0),4),0)</f>
        <v>0</v>
      </c>
      <c r="N91" s="11">
        <f>IFERROR(INDEX(FinalOpSharingDE!$A$2:$M$333,MATCH(OperationalSharingDetail!$F91,FinalOpSharingDE!$A$2:$A$333,0),5),0)</f>
        <v>0</v>
      </c>
      <c r="O91" s="11">
        <f>IFERROR(INDEX(FinalOpSharingDE!$A$2:$M$333,MATCH(OperationalSharingDetail!$F91,FinalOpSharingDE!$A$2:$A$333,0),10),0)</f>
        <v>0</v>
      </c>
      <c r="P91" s="11">
        <f t="shared" si="4"/>
        <v>0</v>
      </c>
      <c r="Q91" s="11">
        <f t="shared" si="5"/>
        <v>0</v>
      </c>
      <c r="S91" s="29">
        <f t="shared" si="6"/>
        <v>0</v>
      </c>
      <c r="T91" s="32">
        <f t="shared" si="7"/>
        <v>0</v>
      </c>
    </row>
    <row r="92" spans="1:20" x14ac:dyDescent="0.25">
      <c r="A92" s="2">
        <v>2021</v>
      </c>
      <c r="B92" s="2" t="s">
        <v>382</v>
      </c>
      <c r="C92" s="3" t="s">
        <v>96</v>
      </c>
      <c r="D92" s="2" t="s">
        <v>728</v>
      </c>
      <c r="E92" s="2" t="s">
        <v>728</v>
      </c>
      <c r="F92" s="3" t="s">
        <v>96</v>
      </c>
      <c r="G92" s="3" t="s">
        <v>496</v>
      </c>
      <c r="H92" s="11">
        <f>IFERROR(INDEX(FinalOpSharingDE!$A$2:$M$333,MATCH(OperationalSharingDetail!$F92,FinalOpSharingDE!$A$2:$A$333,0),3),0)</f>
        <v>8</v>
      </c>
      <c r="I92" s="11">
        <f>IFERROR(INDEX(FinalOpSharingDE!$A$2:$M$333,MATCH(OperationalSharingDetail!$F92,FinalOpSharingDE!$A$2:$A$333,0),8),0)</f>
        <v>0</v>
      </c>
      <c r="J92" s="11">
        <f>IFERROR(INDEX(FinalOpSharingDE!$A$2:$M$333,MATCH(OperationalSharingDetail!$F92,FinalOpSharingDE!$A$2:$A$333,0),6),0)</f>
        <v>5</v>
      </c>
      <c r="K92" s="11">
        <f>IFERROR(INDEX(FinalOpSharingDE!$A$2:$M$333,MATCH(OperationalSharingDetail!$F92,FinalOpSharingDE!$A$2:$A$333,0),9),0)</f>
        <v>0</v>
      </c>
      <c r="L92" s="11">
        <f>IFERROR(INDEX(FinalOpSharingDE!$A$2:$M$333,MATCH(OperationalSharingDetail!$F92,FinalOpSharingDE!$A$2:$A$333,0),7),0)</f>
        <v>0</v>
      </c>
      <c r="M92" s="11">
        <f>IFERROR(INDEX(FinalOpSharingDE!$A$2:$M$333,MATCH(OperationalSharingDetail!$F92,FinalOpSharingDE!$A$2:$A$333,0),4),0)</f>
        <v>0</v>
      </c>
      <c r="N92" s="11">
        <f>IFERROR(INDEX(FinalOpSharingDE!$A$2:$M$333,MATCH(OperationalSharingDetail!$F92,FinalOpSharingDE!$A$2:$A$333,0),5),0)</f>
        <v>3</v>
      </c>
      <c r="O92" s="11">
        <f>IFERROR(INDEX(FinalOpSharingDE!$A$2:$M$333,MATCH(OperationalSharingDetail!$F92,FinalOpSharingDE!$A$2:$A$333,0),10),0)</f>
        <v>3</v>
      </c>
      <c r="P92" s="11">
        <f t="shared" si="4"/>
        <v>19</v>
      </c>
      <c r="Q92" s="11">
        <f t="shared" si="5"/>
        <v>19</v>
      </c>
      <c r="S92" s="29">
        <f t="shared" si="6"/>
        <v>19</v>
      </c>
      <c r="T92" s="32">
        <f t="shared" si="7"/>
        <v>0</v>
      </c>
    </row>
    <row r="93" spans="1:20" x14ac:dyDescent="0.25">
      <c r="A93" s="2">
        <v>2021</v>
      </c>
      <c r="B93" s="2" t="s">
        <v>390</v>
      </c>
      <c r="C93" s="3" t="s">
        <v>98</v>
      </c>
      <c r="D93" s="2" t="s">
        <v>728</v>
      </c>
      <c r="E93" s="2" t="s">
        <v>728</v>
      </c>
      <c r="F93" s="3" t="s">
        <v>98</v>
      </c>
      <c r="G93" s="3" t="s">
        <v>498</v>
      </c>
      <c r="H93" s="11">
        <f>IFERROR(INDEX(FinalOpSharingDE!$A$2:$M$333,MATCH(OperationalSharingDetail!$F93,FinalOpSharingDE!$A$2:$A$333,0),3),0)</f>
        <v>8</v>
      </c>
      <c r="I93" s="11">
        <f>IFERROR(INDEX(FinalOpSharingDE!$A$2:$M$333,MATCH(OperationalSharingDetail!$F93,FinalOpSharingDE!$A$2:$A$333,0),8),0)</f>
        <v>0</v>
      </c>
      <c r="J93" s="11">
        <f>IFERROR(INDEX(FinalOpSharingDE!$A$2:$M$333,MATCH(OperationalSharingDetail!$F93,FinalOpSharingDE!$A$2:$A$333,0),6),0)</f>
        <v>0</v>
      </c>
      <c r="K93" s="11">
        <f>IFERROR(INDEX(FinalOpSharingDE!$A$2:$M$333,MATCH(OperationalSharingDetail!$F93,FinalOpSharingDE!$A$2:$A$333,0),9),0)</f>
        <v>5</v>
      </c>
      <c r="L93" s="11">
        <f>IFERROR(INDEX(FinalOpSharingDE!$A$2:$M$333,MATCH(OperationalSharingDetail!$F93,FinalOpSharingDE!$A$2:$A$333,0),7),0)</f>
        <v>0</v>
      </c>
      <c r="M93" s="11">
        <f>IFERROR(INDEX(FinalOpSharingDE!$A$2:$M$333,MATCH(OperationalSharingDetail!$F93,FinalOpSharingDE!$A$2:$A$333,0),4),0)</f>
        <v>0</v>
      </c>
      <c r="N93" s="11">
        <f>IFERROR(INDEX(FinalOpSharingDE!$A$2:$M$333,MATCH(OperationalSharingDetail!$F93,FinalOpSharingDE!$A$2:$A$333,0),5),0)</f>
        <v>0</v>
      </c>
      <c r="O93" s="11">
        <f>IFERROR(INDEX(FinalOpSharingDE!$A$2:$M$333,MATCH(OperationalSharingDetail!$F93,FinalOpSharingDE!$A$2:$A$333,0),10),0)</f>
        <v>0</v>
      </c>
      <c r="P93" s="11">
        <f t="shared" si="4"/>
        <v>13</v>
      </c>
      <c r="Q93" s="11">
        <f t="shared" si="5"/>
        <v>13</v>
      </c>
      <c r="S93" s="29">
        <f t="shared" si="6"/>
        <v>13</v>
      </c>
      <c r="T93" s="32">
        <f t="shared" si="7"/>
        <v>0</v>
      </c>
    </row>
    <row r="94" spans="1:20" x14ac:dyDescent="0.25">
      <c r="A94" s="2">
        <v>2021</v>
      </c>
      <c r="B94" s="2" t="s">
        <v>385</v>
      </c>
      <c r="C94" s="3" t="s">
        <v>99</v>
      </c>
      <c r="D94" s="2" t="s">
        <v>728</v>
      </c>
      <c r="E94" s="2" t="s">
        <v>728</v>
      </c>
      <c r="F94" s="3" t="s">
        <v>99</v>
      </c>
      <c r="G94" s="3" t="s">
        <v>499</v>
      </c>
      <c r="H94" s="11">
        <f>IFERROR(INDEX(FinalOpSharingDE!$A$2:$M$333,MATCH(OperationalSharingDetail!$F94,FinalOpSharingDE!$A$2:$A$333,0),3),0)</f>
        <v>0</v>
      </c>
      <c r="I94" s="11">
        <f>IFERROR(INDEX(FinalOpSharingDE!$A$2:$M$333,MATCH(OperationalSharingDetail!$F94,FinalOpSharingDE!$A$2:$A$333,0),8),0)</f>
        <v>0</v>
      </c>
      <c r="J94" s="11">
        <f>IFERROR(INDEX(FinalOpSharingDE!$A$2:$M$333,MATCH(OperationalSharingDetail!$F94,FinalOpSharingDE!$A$2:$A$333,0),6),0)</f>
        <v>0</v>
      </c>
      <c r="K94" s="11">
        <f>IFERROR(INDEX(FinalOpSharingDE!$A$2:$M$333,MATCH(OperationalSharingDetail!$F94,FinalOpSharingDE!$A$2:$A$333,0),9),0)</f>
        <v>5</v>
      </c>
      <c r="L94" s="11">
        <f>IFERROR(INDEX(FinalOpSharingDE!$A$2:$M$333,MATCH(OperationalSharingDetail!$F94,FinalOpSharingDE!$A$2:$A$333,0),7),0)</f>
        <v>0</v>
      </c>
      <c r="M94" s="11">
        <f>IFERROR(INDEX(FinalOpSharingDE!$A$2:$M$333,MATCH(OperationalSharingDetail!$F94,FinalOpSharingDE!$A$2:$A$333,0),4),0)</f>
        <v>0</v>
      </c>
      <c r="N94" s="11">
        <f>IFERROR(INDEX(FinalOpSharingDE!$A$2:$M$333,MATCH(OperationalSharingDetail!$F94,FinalOpSharingDE!$A$2:$A$333,0),5),0)</f>
        <v>0</v>
      </c>
      <c r="O94" s="11">
        <f>IFERROR(INDEX(FinalOpSharingDE!$A$2:$M$333,MATCH(OperationalSharingDetail!$F94,FinalOpSharingDE!$A$2:$A$333,0),10),0)</f>
        <v>0</v>
      </c>
      <c r="P94" s="11">
        <f t="shared" si="4"/>
        <v>5</v>
      </c>
      <c r="Q94" s="11">
        <f t="shared" si="5"/>
        <v>5</v>
      </c>
      <c r="S94" s="29">
        <f t="shared" si="6"/>
        <v>5</v>
      </c>
      <c r="T94" s="32">
        <f t="shared" si="7"/>
        <v>0</v>
      </c>
    </row>
    <row r="95" spans="1:20" x14ac:dyDescent="0.25">
      <c r="A95" s="2">
        <v>2021</v>
      </c>
      <c r="B95" s="2" t="s">
        <v>381</v>
      </c>
      <c r="C95" s="3" t="s">
        <v>100</v>
      </c>
      <c r="D95" s="2" t="s">
        <v>728</v>
      </c>
      <c r="E95" s="2" t="s">
        <v>728</v>
      </c>
      <c r="F95" s="3" t="s">
        <v>100</v>
      </c>
      <c r="G95" s="3" t="s">
        <v>500</v>
      </c>
      <c r="H95" s="11">
        <f>IFERROR(INDEX(FinalOpSharingDE!$A$2:$M$333,MATCH(OperationalSharingDetail!$F95,FinalOpSharingDE!$A$2:$A$333,0),3),0)</f>
        <v>0</v>
      </c>
      <c r="I95" s="11">
        <f>IFERROR(INDEX(FinalOpSharingDE!$A$2:$M$333,MATCH(OperationalSharingDetail!$F95,FinalOpSharingDE!$A$2:$A$333,0),8),0)</f>
        <v>5</v>
      </c>
      <c r="J95" s="11">
        <f>IFERROR(INDEX(FinalOpSharingDE!$A$2:$M$333,MATCH(OperationalSharingDetail!$F95,FinalOpSharingDE!$A$2:$A$333,0),6),0)</f>
        <v>0</v>
      </c>
      <c r="K95" s="11">
        <f>IFERROR(INDEX(FinalOpSharingDE!$A$2:$M$333,MATCH(OperationalSharingDetail!$F95,FinalOpSharingDE!$A$2:$A$333,0),9),0)</f>
        <v>5</v>
      </c>
      <c r="L95" s="11">
        <f>IFERROR(INDEX(FinalOpSharingDE!$A$2:$M$333,MATCH(OperationalSharingDetail!$F95,FinalOpSharingDE!$A$2:$A$333,0),7),0)</f>
        <v>0</v>
      </c>
      <c r="M95" s="11">
        <f>IFERROR(INDEX(FinalOpSharingDE!$A$2:$M$333,MATCH(OperationalSharingDetail!$F95,FinalOpSharingDE!$A$2:$A$333,0),4),0)</f>
        <v>3</v>
      </c>
      <c r="N95" s="11">
        <f>IFERROR(INDEX(FinalOpSharingDE!$A$2:$M$333,MATCH(OperationalSharingDetail!$F95,FinalOpSharingDE!$A$2:$A$333,0),5),0)</f>
        <v>0</v>
      </c>
      <c r="O95" s="11">
        <f>IFERROR(INDEX(FinalOpSharingDE!$A$2:$M$333,MATCH(OperationalSharingDetail!$F95,FinalOpSharingDE!$A$2:$A$333,0),10),0)</f>
        <v>0</v>
      </c>
      <c r="P95" s="11">
        <f t="shared" si="4"/>
        <v>13</v>
      </c>
      <c r="Q95" s="11">
        <f t="shared" si="5"/>
        <v>13</v>
      </c>
      <c r="S95" s="29">
        <f t="shared" si="6"/>
        <v>13</v>
      </c>
      <c r="T95" s="32">
        <f t="shared" si="7"/>
        <v>0</v>
      </c>
    </row>
    <row r="96" spans="1:20" x14ac:dyDescent="0.25">
      <c r="A96" s="2">
        <v>2021</v>
      </c>
      <c r="B96" s="2" t="s">
        <v>382</v>
      </c>
      <c r="C96" s="3" t="s">
        <v>101</v>
      </c>
      <c r="D96" s="2" t="s">
        <v>728</v>
      </c>
      <c r="E96" s="2" t="s">
        <v>728</v>
      </c>
      <c r="F96" s="3" t="s">
        <v>101</v>
      </c>
      <c r="G96" s="3" t="s">
        <v>501</v>
      </c>
      <c r="H96" s="11">
        <f>IFERROR(INDEX(FinalOpSharingDE!$A$2:$M$333,MATCH(OperationalSharingDetail!$F96,FinalOpSharingDE!$A$2:$A$333,0),3),0)</f>
        <v>0</v>
      </c>
      <c r="I96" s="11">
        <f>IFERROR(INDEX(FinalOpSharingDE!$A$2:$M$333,MATCH(OperationalSharingDetail!$F96,FinalOpSharingDE!$A$2:$A$333,0),8),0)</f>
        <v>0</v>
      </c>
      <c r="J96" s="11">
        <f>IFERROR(INDEX(FinalOpSharingDE!$A$2:$M$333,MATCH(OperationalSharingDetail!$F96,FinalOpSharingDE!$A$2:$A$333,0),6),0)</f>
        <v>5</v>
      </c>
      <c r="K96" s="11">
        <f>IFERROR(INDEX(FinalOpSharingDE!$A$2:$M$333,MATCH(OperationalSharingDetail!$F96,FinalOpSharingDE!$A$2:$A$333,0),9),0)</f>
        <v>5</v>
      </c>
      <c r="L96" s="11">
        <f>IFERROR(INDEX(FinalOpSharingDE!$A$2:$M$333,MATCH(OperationalSharingDetail!$F96,FinalOpSharingDE!$A$2:$A$333,0),7),0)</f>
        <v>5</v>
      </c>
      <c r="M96" s="11">
        <f>IFERROR(INDEX(FinalOpSharingDE!$A$2:$M$333,MATCH(OperationalSharingDetail!$F96,FinalOpSharingDE!$A$2:$A$333,0),4),0)</f>
        <v>0</v>
      </c>
      <c r="N96" s="11">
        <f>IFERROR(INDEX(FinalOpSharingDE!$A$2:$M$333,MATCH(OperationalSharingDetail!$F96,FinalOpSharingDE!$A$2:$A$333,0),5),0)</f>
        <v>0</v>
      </c>
      <c r="O96" s="11">
        <f>IFERROR(INDEX(FinalOpSharingDE!$A$2:$M$333,MATCH(OperationalSharingDetail!$F96,FinalOpSharingDE!$A$2:$A$333,0),10),0)</f>
        <v>0</v>
      </c>
      <c r="P96" s="11">
        <f t="shared" si="4"/>
        <v>15</v>
      </c>
      <c r="Q96" s="11">
        <f t="shared" si="5"/>
        <v>15</v>
      </c>
      <c r="S96" s="29">
        <f t="shared" si="6"/>
        <v>15</v>
      </c>
      <c r="T96" s="32">
        <f t="shared" si="7"/>
        <v>0</v>
      </c>
    </row>
    <row r="97" spans="1:20" x14ac:dyDescent="0.25">
      <c r="A97" s="2">
        <v>2021</v>
      </c>
      <c r="B97" s="2" t="s">
        <v>382</v>
      </c>
      <c r="C97" s="3" t="s">
        <v>363</v>
      </c>
      <c r="D97" s="2" t="s">
        <v>728</v>
      </c>
      <c r="E97" s="2" t="s">
        <v>728</v>
      </c>
      <c r="F97" s="3" t="s">
        <v>394</v>
      </c>
      <c r="G97" s="3" t="s">
        <v>503</v>
      </c>
      <c r="H97" s="11">
        <f>IFERROR(INDEX(FinalOpSharingDE!$A$2:$M$333,MATCH(OperationalSharingDetail!$F97,FinalOpSharingDE!$A$2:$A$333,0),3),0)</f>
        <v>0</v>
      </c>
      <c r="I97" s="11">
        <f>IFERROR(INDEX(FinalOpSharingDE!$A$2:$M$333,MATCH(OperationalSharingDetail!$F97,FinalOpSharingDE!$A$2:$A$333,0),8),0)</f>
        <v>0</v>
      </c>
      <c r="J97" s="11">
        <f>IFERROR(INDEX(FinalOpSharingDE!$A$2:$M$333,MATCH(OperationalSharingDetail!$F97,FinalOpSharingDE!$A$2:$A$333,0),6),0)</f>
        <v>5</v>
      </c>
      <c r="K97" s="11">
        <f>IFERROR(INDEX(FinalOpSharingDE!$A$2:$M$333,MATCH(OperationalSharingDetail!$F97,FinalOpSharingDE!$A$2:$A$333,0),9),0)</f>
        <v>5</v>
      </c>
      <c r="L97" s="11">
        <f>IFERROR(INDEX(FinalOpSharingDE!$A$2:$M$333,MATCH(OperationalSharingDetail!$F97,FinalOpSharingDE!$A$2:$A$333,0),7),0)</f>
        <v>0</v>
      </c>
      <c r="M97" s="11">
        <f>IFERROR(INDEX(FinalOpSharingDE!$A$2:$M$333,MATCH(OperationalSharingDetail!$F97,FinalOpSharingDE!$A$2:$A$333,0),4),0)</f>
        <v>0</v>
      </c>
      <c r="N97" s="11">
        <f>IFERROR(INDEX(FinalOpSharingDE!$A$2:$M$333,MATCH(OperationalSharingDetail!$F97,FinalOpSharingDE!$A$2:$A$333,0),5),0)</f>
        <v>0</v>
      </c>
      <c r="O97" s="11">
        <f>IFERROR(INDEX(FinalOpSharingDE!$A$2:$M$333,MATCH(OperationalSharingDetail!$F97,FinalOpSharingDE!$A$2:$A$333,0),10),0)</f>
        <v>0</v>
      </c>
      <c r="P97" s="11">
        <f t="shared" si="4"/>
        <v>10</v>
      </c>
      <c r="Q97" s="11">
        <f t="shared" si="5"/>
        <v>10</v>
      </c>
      <c r="S97" s="29">
        <f t="shared" si="6"/>
        <v>10</v>
      </c>
      <c r="T97" s="32">
        <f t="shared" si="7"/>
        <v>0</v>
      </c>
    </row>
    <row r="98" spans="1:20" x14ac:dyDescent="0.25">
      <c r="A98" s="2">
        <v>2021</v>
      </c>
      <c r="B98" s="2" t="s">
        <v>383</v>
      </c>
      <c r="C98" s="3" t="s">
        <v>179</v>
      </c>
      <c r="D98" s="2" t="s">
        <v>395</v>
      </c>
      <c r="E98" s="2" t="s">
        <v>728</v>
      </c>
      <c r="F98" s="3" t="s">
        <v>179</v>
      </c>
      <c r="G98" s="3" t="s">
        <v>576</v>
      </c>
      <c r="H98" s="11">
        <f>IFERROR(INDEX(FinalOpSharingDE!$A$2:$M$333,MATCH(OperationalSharingDetail!$F98,FinalOpSharingDE!$A$2:$A$333,0),3),0)</f>
        <v>8</v>
      </c>
      <c r="I98" s="11">
        <f>IFERROR(INDEX(FinalOpSharingDE!$A$2:$M$333,MATCH(OperationalSharingDetail!$F98,FinalOpSharingDE!$A$2:$A$333,0),8),0)</f>
        <v>0</v>
      </c>
      <c r="J98" s="11">
        <f>IFERROR(INDEX(FinalOpSharingDE!$A$2:$M$333,MATCH(OperationalSharingDetail!$F98,FinalOpSharingDE!$A$2:$A$333,0),6),0)</f>
        <v>5</v>
      </c>
      <c r="K98" s="11">
        <f>IFERROR(INDEX(FinalOpSharingDE!$A$2:$M$333,MATCH(OperationalSharingDetail!$F98,FinalOpSharingDE!$A$2:$A$333,0),9),0)</f>
        <v>5</v>
      </c>
      <c r="L98" s="11">
        <f>IFERROR(INDEX(FinalOpSharingDE!$A$2:$M$333,MATCH(OperationalSharingDetail!$F98,FinalOpSharingDE!$A$2:$A$333,0),7),0)</f>
        <v>5</v>
      </c>
      <c r="M98" s="11">
        <f>IFERROR(INDEX(FinalOpSharingDE!$A$2:$M$333,MATCH(OperationalSharingDetail!$F98,FinalOpSharingDE!$A$2:$A$333,0),4),0)</f>
        <v>0</v>
      </c>
      <c r="N98" s="11">
        <f>IFERROR(INDEX(FinalOpSharingDE!$A$2:$M$333,MATCH(OperationalSharingDetail!$F98,FinalOpSharingDE!$A$2:$A$333,0),5),0)</f>
        <v>3</v>
      </c>
      <c r="O98" s="11">
        <f>IFERROR(INDEX(FinalOpSharingDE!$A$2:$M$333,MATCH(OperationalSharingDetail!$F98,FinalOpSharingDE!$A$2:$A$333,0),10),0)</f>
        <v>0</v>
      </c>
      <c r="P98" s="11">
        <f t="shared" si="4"/>
        <v>26</v>
      </c>
      <c r="Q98" s="11">
        <f t="shared" si="5"/>
        <v>21</v>
      </c>
      <c r="S98" s="29">
        <f t="shared" si="6"/>
        <v>21</v>
      </c>
      <c r="T98" s="32">
        <f t="shared" si="7"/>
        <v>0</v>
      </c>
    </row>
    <row r="99" spans="1:20" x14ac:dyDescent="0.25">
      <c r="A99" s="2">
        <v>2021</v>
      </c>
      <c r="B99" s="2" t="s">
        <v>385</v>
      </c>
      <c r="C99" s="3" t="s">
        <v>301</v>
      </c>
      <c r="D99" s="2" t="s">
        <v>728</v>
      </c>
      <c r="E99" s="2" t="s">
        <v>728</v>
      </c>
      <c r="F99" s="3" t="s">
        <v>301</v>
      </c>
      <c r="G99" s="3" t="s">
        <v>697</v>
      </c>
      <c r="H99" s="11">
        <f>IFERROR(INDEX(FinalOpSharingDE!$A$2:$M$333,MATCH(OperationalSharingDetail!$F99,FinalOpSharingDE!$A$2:$A$333,0),3),0)</f>
        <v>8</v>
      </c>
      <c r="I99" s="11">
        <f>IFERROR(INDEX(FinalOpSharingDE!$A$2:$M$333,MATCH(OperationalSharingDetail!$F99,FinalOpSharingDE!$A$2:$A$333,0),8),0)</f>
        <v>0</v>
      </c>
      <c r="J99" s="11">
        <f>IFERROR(INDEX(FinalOpSharingDE!$A$2:$M$333,MATCH(OperationalSharingDetail!$F99,FinalOpSharingDE!$A$2:$A$333,0),6),0)</f>
        <v>5</v>
      </c>
      <c r="K99" s="11">
        <f>IFERROR(INDEX(FinalOpSharingDE!$A$2:$M$333,MATCH(OperationalSharingDetail!$F99,FinalOpSharingDE!$A$2:$A$333,0),9),0)</f>
        <v>0</v>
      </c>
      <c r="L99" s="11">
        <f>IFERROR(INDEX(FinalOpSharingDE!$A$2:$M$333,MATCH(OperationalSharingDetail!$F99,FinalOpSharingDE!$A$2:$A$333,0),7),0)</f>
        <v>5</v>
      </c>
      <c r="M99" s="11">
        <f>IFERROR(INDEX(FinalOpSharingDE!$A$2:$M$333,MATCH(OperationalSharingDetail!$F99,FinalOpSharingDE!$A$2:$A$333,0),4),0)</f>
        <v>0</v>
      </c>
      <c r="N99" s="11">
        <f>IFERROR(INDEX(FinalOpSharingDE!$A$2:$M$333,MATCH(OperationalSharingDetail!$F99,FinalOpSharingDE!$A$2:$A$333,0),5),0)</f>
        <v>0</v>
      </c>
      <c r="O99" s="11">
        <f>IFERROR(INDEX(FinalOpSharingDE!$A$2:$M$333,MATCH(OperationalSharingDetail!$F99,FinalOpSharingDE!$A$2:$A$333,0),10),0)</f>
        <v>0</v>
      </c>
      <c r="P99" s="11">
        <f t="shared" si="4"/>
        <v>18</v>
      </c>
      <c r="Q99" s="11">
        <f t="shared" si="5"/>
        <v>18</v>
      </c>
      <c r="S99" s="29">
        <f t="shared" si="6"/>
        <v>18</v>
      </c>
      <c r="T99" s="32">
        <f t="shared" si="7"/>
        <v>0</v>
      </c>
    </row>
    <row r="100" spans="1:20" x14ac:dyDescent="0.25">
      <c r="A100" s="2">
        <v>2021</v>
      </c>
      <c r="B100" s="2" t="s">
        <v>383</v>
      </c>
      <c r="C100" s="3" t="s">
        <v>103</v>
      </c>
      <c r="D100" s="2" t="s">
        <v>728</v>
      </c>
      <c r="E100" s="2" t="s">
        <v>728</v>
      </c>
      <c r="F100" s="3" t="s">
        <v>103</v>
      </c>
      <c r="G100" s="3" t="s">
        <v>504</v>
      </c>
      <c r="H100" s="11">
        <f>IFERROR(INDEX(FinalOpSharingDE!$A$2:$M$333,MATCH(OperationalSharingDetail!$F100,FinalOpSharingDE!$A$2:$A$333,0),3),0)</f>
        <v>0</v>
      </c>
      <c r="I100" s="11">
        <f>IFERROR(INDEX(FinalOpSharingDE!$A$2:$M$333,MATCH(OperationalSharingDetail!$F100,FinalOpSharingDE!$A$2:$A$333,0),8),0)</f>
        <v>5</v>
      </c>
      <c r="J100" s="11">
        <f>IFERROR(INDEX(FinalOpSharingDE!$A$2:$M$333,MATCH(OperationalSharingDetail!$F100,FinalOpSharingDE!$A$2:$A$333,0),6),0)</f>
        <v>5</v>
      </c>
      <c r="K100" s="11">
        <f>IFERROR(INDEX(FinalOpSharingDE!$A$2:$M$333,MATCH(OperationalSharingDetail!$F100,FinalOpSharingDE!$A$2:$A$333,0),9),0)</f>
        <v>5</v>
      </c>
      <c r="L100" s="11">
        <f>IFERROR(INDEX(FinalOpSharingDE!$A$2:$M$333,MATCH(OperationalSharingDetail!$F100,FinalOpSharingDE!$A$2:$A$333,0),7),0)</f>
        <v>5</v>
      </c>
      <c r="M100" s="11">
        <f>IFERROR(INDEX(FinalOpSharingDE!$A$2:$M$333,MATCH(OperationalSharingDetail!$F100,FinalOpSharingDE!$A$2:$A$333,0),4),0)</f>
        <v>3</v>
      </c>
      <c r="N100" s="11">
        <f>IFERROR(INDEX(FinalOpSharingDE!$A$2:$M$333,MATCH(OperationalSharingDetail!$F100,FinalOpSharingDE!$A$2:$A$333,0),5),0)</f>
        <v>0</v>
      </c>
      <c r="O100" s="11">
        <f>IFERROR(INDEX(FinalOpSharingDE!$A$2:$M$333,MATCH(OperationalSharingDetail!$F100,FinalOpSharingDE!$A$2:$A$333,0),10),0)</f>
        <v>3</v>
      </c>
      <c r="P100" s="11">
        <f t="shared" si="4"/>
        <v>26</v>
      </c>
      <c r="Q100" s="11">
        <f t="shared" si="5"/>
        <v>21</v>
      </c>
      <c r="S100" s="29">
        <f t="shared" si="6"/>
        <v>21</v>
      </c>
      <c r="T100" s="32">
        <f t="shared" si="7"/>
        <v>0</v>
      </c>
    </row>
    <row r="101" spans="1:20" x14ac:dyDescent="0.25">
      <c r="A101" s="2">
        <v>2021</v>
      </c>
      <c r="B101" s="2" t="s">
        <v>389</v>
      </c>
      <c r="C101" s="3" t="s">
        <v>104</v>
      </c>
      <c r="D101" s="2" t="s">
        <v>728</v>
      </c>
      <c r="E101" s="2" t="s">
        <v>728</v>
      </c>
      <c r="F101" s="3" t="s">
        <v>104</v>
      </c>
      <c r="G101" s="3" t="s">
        <v>505</v>
      </c>
      <c r="H101" s="11">
        <f>IFERROR(INDEX(FinalOpSharingDE!$A$2:$M$333,MATCH(OperationalSharingDetail!$F101,FinalOpSharingDE!$A$2:$A$333,0),3),0)</f>
        <v>8</v>
      </c>
      <c r="I101" s="11">
        <f>IFERROR(INDEX(FinalOpSharingDE!$A$2:$M$333,MATCH(OperationalSharingDetail!$F101,FinalOpSharingDE!$A$2:$A$333,0),8),0)</f>
        <v>0</v>
      </c>
      <c r="J101" s="11">
        <f>IFERROR(INDEX(FinalOpSharingDE!$A$2:$M$333,MATCH(OperationalSharingDetail!$F101,FinalOpSharingDE!$A$2:$A$333,0),6),0)</f>
        <v>0</v>
      </c>
      <c r="K101" s="11">
        <f>IFERROR(INDEX(FinalOpSharingDE!$A$2:$M$333,MATCH(OperationalSharingDetail!$F101,FinalOpSharingDE!$A$2:$A$333,0),9),0)</f>
        <v>5</v>
      </c>
      <c r="L101" s="11">
        <f>IFERROR(INDEX(FinalOpSharingDE!$A$2:$M$333,MATCH(OperationalSharingDetail!$F101,FinalOpSharingDE!$A$2:$A$333,0),7),0)</f>
        <v>5</v>
      </c>
      <c r="M101" s="11">
        <f>IFERROR(INDEX(FinalOpSharingDE!$A$2:$M$333,MATCH(OperationalSharingDetail!$F101,FinalOpSharingDE!$A$2:$A$333,0),4),0)</f>
        <v>0</v>
      </c>
      <c r="N101" s="11">
        <f>IFERROR(INDEX(FinalOpSharingDE!$A$2:$M$333,MATCH(OperationalSharingDetail!$F101,FinalOpSharingDE!$A$2:$A$333,0),5),0)</f>
        <v>0</v>
      </c>
      <c r="O101" s="11">
        <f>IFERROR(INDEX(FinalOpSharingDE!$A$2:$M$333,MATCH(OperationalSharingDetail!$F101,FinalOpSharingDE!$A$2:$A$333,0),10),0)</f>
        <v>0</v>
      </c>
      <c r="P101" s="11">
        <f t="shared" si="4"/>
        <v>18</v>
      </c>
      <c r="Q101" s="11">
        <f t="shared" si="5"/>
        <v>18</v>
      </c>
      <c r="S101" s="29">
        <f t="shared" si="6"/>
        <v>18</v>
      </c>
      <c r="T101" s="32">
        <f t="shared" si="7"/>
        <v>0</v>
      </c>
    </row>
    <row r="102" spans="1:20" x14ac:dyDescent="0.25">
      <c r="A102" s="2">
        <v>2021</v>
      </c>
      <c r="B102" s="2" t="s">
        <v>390</v>
      </c>
      <c r="C102" s="3" t="s">
        <v>102</v>
      </c>
      <c r="D102" s="2" t="s">
        <v>728</v>
      </c>
      <c r="E102" s="2" t="s">
        <v>728</v>
      </c>
      <c r="F102" s="3" t="s">
        <v>102</v>
      </c>
      <c r="G102" s="3" t="s">
        <v>502</v>
      </c>
      <c r="H102" s="11">
        <f>IFERROR(INDEX(FinalOpSharingDE!$A$2:$M$333,MATCH(OperationalSharingDetail!$F102,FinalOpSharingDE!$A$2:$A$333,0),3),0)</f>
        <v>8</v>
      </c>
      <c r="I102" s="11">
        <f>IFERROR(INDEX(FinalOpSharingDE!$A$2:$M$333,MATCH(OperationalSharingDetail!$F102,FinalOpSharingDE!$A$2:$A$333,0),8),0)</f>
        <v>5</v>
      </c>
      <c r="J102" s="11">
        <f>IFERROR(INDEX(FinalOpSharingDE!$A$2:$M$333,MATCH(OperationalSharingDetail!$F102,FinalOpSharingDE!$A$2:$A$333,0),6),0)</f>
        <v>5</v>
      </c>
      <c r="K102" s="11">
        <f>IFERROR(INDEX(FinalOpSharingDE!$A$2:$M$333,MATCH(OperationalSharingDetail!$F102,FinalOpSharingDE!$A$2:$A$333,0),9),0)</f>
        <v>5</v>
      </c>
      <c r="L102" s="11">
        <f>IFERROR(INDEX(FinalOpSharingDE!$A$2:$M$333,MATCH(OperationalSharingDetail!$F102,FinalOpSharingDE!$A$2:$A$333,0),7),0)</f>
        <v>0</v>
      </c>
      <c r="M102" s="11">
        <f>IFERROR(INDEX(FinalOpSharingDE!$A$2:$M$333,MATCH(OperationalSharingDetail!$F102,FinalOpSharingDE!$A$2:$A$333,0),4),0)</f>
        <v>0</v>
      </c>
      <c r="N102" s="11">
        <f>IFERROR(INDEX(FinalOpSharingDE!$A$2:$M$333,MATCH(OperationalSharingDetail!$F102,FinalOpSharingDE!$A$2:$A$333,0),5),0)</f>
        <v>0</v>
      </c>
      <c r="O102" s="11">
        <f>IFERROR(INDEX(FinalOpSharingDE!$A$2:$M$333,MATCH(OperationalSharingDetail!$F102,FinalOpSharingDE!$A$2:$A$333,0),10),0)</f>
        <v>0</v>
      </c>
      <c r="P102" s="11">
        <f t="shared" si="4"/>
        <v>23</v>
      </c>
      <c r="Q102" s="11">
        <f t="shared" si="5"/>
        <v>21</v>
      </c>
      <c r="S102" s="29">
        <f t="shared" si="6"/>
        <v>21</v>
      </c>
      <c r="T102" s="32">
        <f t="shared" si="7"/>
        <v>0</v>
      </c>
    </row>
    <row r="103" spans="1:20" x14ac:dyDescent="0.25">
      <c r="A103" s="2">
        <v>2021</v>
      </c>
      <c r="B103" s="2" t="s">
        <v>386</v>
      </c>
      <c r="C103" s="3" t="s">
        <v>36</v>
      </c>
      <c r="D103" s="2" t="s">
        <v>728</v>
      </c>
      <c r="E103" s="2" t="s">
        <v>728</v>
      </c>
      <c r="F103" s="3" t="s">
        <v>36</v>
      </c>
      <c r="G103" s="3" t="s">
        <v>739</v>
      </c>
      <c r="H103" s="11">
        <f>IFERROR(INDEX(FinalOpSharingDE!$A$2:$M$333,MATCH(OperationalSharingDetail!$F103,FinalOpSharingDE!$A$2:$A$333,0),3),0)</f>
        <v>0</v>
      </c>
      <c r="I103" s="11">
        <f>IFERROR(INDEX(FinalOpSharingDE!$A$2:$M$333,MATCH(OperationalSharingDetail!$F103,FinalOpSharingDE!$A$2:$A$333,0),8),0)</f>
        <v>0</v>
      </c>
      <c r="J103" s="11">
        <f>IFERROR(INDEX(FinalOpSharingDE!$A$2:$M$333,MATCH(OperationalSharingDetail!$F103,FinalOpSharingDE!$A$2:$A$333,0),6),0)</f>
        <v>5</v>
      </c>
      <c r="K103" s="11">
        <f>IFERROR(INDEX(FinalOpSharingDE!$A$2:$M$333,MATCH(OperationalSharingDetail!$F103,FinalOpSharingDE!$A$2:$A$333,0),9),0)</f>
        <v>5</v>
      </c>
      <c r="L103" s="11">
        <f>IFERROR(INDEX(FinalOpSharingDE!$A$2:$M$333,MATCH(OperationalSharingDetail!$F103,FinalOpSharingDE!$A$2:$A$333,0),7),0)</f>
        <v>5</v>
      </c>
      <c r="M103" s="11">
        <f>IFERROR(INDEX(FinalOpSharingDE!$A$2:$M$333,MATCH(OperationalSharingDetail!$F103,FinalOpSharingDE!$A$2:$A$333,0),4),0)</f>
        <v>0</v>
      </c>
      <c r="N103" s="11">
        <f>IFERROR(INDEX(FinalOpSharingDE!$A$2:$M$333,MATCH(OperationalSharingDetail!$F103,FinalOpSharingDE!$A$2:$A$333,0),5),0)</f>
        <v>0</v>
      </c>
      <c r="O103" s="11">
        <f>IFERROR(INDEX(FinalOpSharingDE!$A$2:$M$333,MATCH(OperationalSharingDetail!$F103,FinalOpSharingDE!$A$2:$A$333,0),10),0)</f>
        <v>3</v>
      </c>
      <c r="P103" s="11">
        <f t="shared" si="4"/>
        <v>18</v>
      </c>
      <c r="Q103" s="11">
        <f t="shared" si="5"/>
        <v>18</v>
      </c>
      <c r="S103" s="29">
        <f t="shared" si="6"/>
        <v>18</v>
      </c>
      <c r="T103" s="32">
        <f t="shared" si="7"/>
        <v>0</v>
      </c>
    </row>
    <row r="104" spans="1:20" x14ac:dyDescent="0.25">
      <c r="A104" s="2">
        <v>2021</v>
      </c>
      <c r="B104" s="2" t="s">
        <v>389</v>
      </c>
      <c r="C104" s="3" t="s">
        <v>106</v>
      </c>
      <c r="D104" s="2" t="s">
        <v>728</v>
      </c>
      <c r="E104" s="2" t="s">
        <v>728</v>
      </c>
      <c r="F104" s="3" t="s">
        <v>106</v>
      </c>
      <c r="G104" s="3" t="s">
        <v>507</v>
      </c>
      <c r="H104" s="11">
        <f>IFERROR(INDEX(FinalOpSharingDE!$A$2:$M$333,MATCH(OperationalSharingDetail!$F104,FinalOpSharingDE!$A$2:$A$333,0),3),0)</f>
        <v>0</v>
      </c>
      <c r="I104" s="11">
        <f>IFERROR(INDEX(FinalOpSharingDE!$A$2:$M$333,MATCH(OperationalSharingDetail!$F104,FinalOpSharingDE!$A$2:$A$333,0),8),0)</f>
        <v>5</v>
      </c>
      <c r="J104" s="11">
        <f>IFERROR(INDEX(FinalOpSharingDE!$A$2:$M$333,MATCH(OperationalSharingDetail!$F104,FinalOpSharingDE!$A$2:$A$333,0),6),0)</f>
        <v>5</v>
      </c>
      <c r="K104" s="11">
        <f>IFERROR(INDEX(FinalOpSharingDE!$A$2:$M$333,MATCH(OperationalSharingDetail!$F104,FinalOpSharingDE!$A$2:$A$333,0),9),0)</f>
        <v>5</v>
      </c>
      <c r="L104" s="11">
        <f>IFERROR(INDEX(FinalOpSharingDE!$A$2:$M$333,MATCH(OperationalSharingDetail!$F104,FinalOpSharingDE!$A$2:$A$333,0),7),0)</f>
        <v>0</v>
      </c>
      <c r="M104" s="11">
        <f>IFERROR(INDEX(FinalOpSharingDE!$A$2:$M$333,MATCH(OperationalSharingDetail!$F104,FinalOpSharingDE!$A$2:$A$333,0),4),0)</f>
        <v>0</v>
      </c>
      <c r="N104" s="11">
        <f>IFERROR(INDEX(FinalOpSharingDE!$A$2:$M$333,MATCH(OperationalSharingDetail!$F104,FinalOpSharingDE!$A$2:$A$333,0),5),0)</f>
        <v>0</v>
      </c>
      <c r="O104" s="11">
        <f>IFERROR(INDEX(FinalOpSharingDE!$A$2:$M$333,MATCH(OperationalSharingDetail!$F104,FinalOpSharingDE!$A$2:$A$333,0),10),0)</f>
        <v>0</v>
      </c>
      <c r="P104" s="11">
        <f t="shared" si="4"/>
        <v>15</v>
      </c>
      <c r="Q104" s="11">
        <f t="shared" si="5"/>
        <v>15</v>
      </c>
      <c r="S104" s="29">
        <f t="shared" si="6"/>
        <v>15</v>
      </c>
      <c r="T104" s="32">
        <f t="shared" si="7"/>
        <v>0</v>
      </c>
    </row>
    <row r="105" spans="1:20" x14ac:dyDescent="0.25">
      <c r="A105" s="2">
        <v>2021</v>
      </c>
      <c r="B105" s="2" t="s">
        <v>382</v>
      </c>
      <c r="C105" s="3" t="s">
        <v>107</v>
      </c>
      <c r="D105" s="2" t="s">
        <v>728</v>
      </c>
      <c r="E105" s="2" t="s">
        <v>728</v>
      </c>
      <c r="F105" s="3" t="s">
        <v>107</v>
      </c>
      <c r="G105" s="3" t="s">
        <v>508</v>
      </c>
      <c r="H105" s="11">
        <f>IFERROR(INDEX(FinalOpSharingDE!$A$2:$M$333,MATCH(OperationalSharingDetail!$F105,FinalOpSharingDE!$A$2:$A$333,0),3),0)</f>
        <v>8</v>
      </c>
      <c r="I105" s="11">
        <f>IFERROR(INDEX(FinalOpSharingDE!$A$2:$M$333,MATCH(OperationalSharingDetail!$F105,FinalOpSharingDE!$A$2:$A$333,0),8),0)</f>
        <v>0</v>
      </c>
      <c r="J105" s="11">
        <f>IFERROR(INDEX(FinalOpSharingDE!$A$2:$M$333,MATCH(OperationalSharingDetail!$F105,FinalOpSharingDE!$A$2:$A$333,0),6),0)</f>
        <v>0</v>
      </c>
      <c r="K105" s="11">
        <f>IFERROR(INDEX(FinalOpSharingDE!$A$2:$M$333,MATCH(OperationalSharingDetail!$F105,FinalOpSharingDE!$A$2:$A$333,0),9),0)</f>
        <v>5</v>
      </c>
      <c r="L105" s="11">
        <f>IFERROR(INDEX(FinalOpSharingDE!$A$2:$M$333,MATCH(OperationalSharingDetail!$F105,FinalOpSharingDE!$A$2:$A$333,0),7),0)</f>
        <v>0</v>
      </c>
      <c r="M105" s="11">
        <f>IFERROR(INDEX(FinalOpSharingDE!$A$2:$M$333,MATCH(OperationalSharingDetail!$F105,FinalOpSharingDE!$A$2:$A$333,0),4),0)</f>
        <v>0</v>
      </c>
      <c r="N105" s="11">
        <f>IFERROR(INDEX(FinalOpSharingDE!$A$2:$M$333,MATCH(OperationalSharingDetail!$F105,FinalOpSharingDE!$A$2:$A$333,0),5),0)</f>
        <v>0</v>
      </c>
      <c r="O105" s="11">
        <f>IFERROR(INDEX(FinalOpSharingDE!$A$2:$M$333,MATCH(OperationalSharingDetail!$F105,FinalOpSharingDE!$A$2:$A$333,0),10),0)</f>
        <v>0</v>
      </c>
      <c r="P105" s="11">
        <f t="shared" si="4"/>
        <v>13</v>
      </c>
      <c r="Q105" s="11">
        <f t="shared" si="5"/>
        <v>13</v>
      </c>
      <c r="S105" s="29">
        <f t="shared" si="6"/>
        <v>13</v>
      </c>
      <c r="T105" s="32">
        <f t="shared" si="7"/>
        <v>0</v>
      </c>
    </row>
    <row r="106" spans="1:20" x14ac:dyDescent="0.25">
      <c r="A106" s="2">
        <v>2021</v>
      </c>
      <c r="B106" s="2" t="s">
        <v>385</v>
      </c>
      <c r="C106" s="3" t="s">
        <v>108</v>
      </c>
      <c r="D106" s="2" t="s">
        <v>728</v>
      </c>
      <c r="E106" s="2" t="s">
        <v>728</v>
      </c>
      <c r="F106" s="3" t="s">
        <v>108</v>
      </c>
      <c r="G106" s="3" t="s">
        <v>509</v>
      </c>
      <c r="H106" s="11">
        <f>IFERROR(INDEX(FinalOpSharingDE!$A$2:$M$333,MATCH(OperationalSharingDetail!$F106,FinalOpSharingDE!$A$2:$A$333,0),3),0)</f>
        <v>0</v>
      </c>
      <c r="I106" s="11">
        <f>IFERROR(INDEX(FinalOpSharingDE!$A$2:$M$333,MATCH(OperationalSharingDetail!$F106,FinalOpSharingDE!$A$2:$A$333,0),8),0)</f>
        <v>0</v>
      </c>
      <c r="J106" s="11">
        <f>IFERROR(INDEX(FinalOpSharingDE!$A$2:$M$333,MATCH(OperationalSharingDetail!$F106,FinalOpSharingDE!$A$2:$A$333,0),6),0)</f>
        <v>0</v>
      </c>
      <c r="K106" s="11">
        <f>IFERROR(INDEX(FinalOpSharingDE!$A$2:$M$333,MATCH(OperationalSharingDetail!$F106,FinalOpSharingDE!$A$2:$A$333,0),9),0)</f>
        <v>0</v>
      </c>
      <c r="L106" s="11">
        <f>IFERROR(INDEX(FinalOpSharingDE!$A$2:$M$333,MATCH(OperationalSharingDetail!$F106,FinalOpSharingDE!$A$2:$A$333,0),7),0)</f>
        <v>0</v>
      </c>
      <c r="M106" s="11">
        <f>IFERROR(INDEX(FinalOpSharingDE!$A$2:$M$333,MATCH(OperationalSharingDetail!$F106,FinalOpSharingDE!$A$2:$A$333,0),4),0)</f>
        <v>0</v>
      </c>
      <c r="N106" s="11">
        <f>IFERROR(INDEX(FinalOpSharingDE!$A$2:$M$333,MATCH(OperationalSharingDetail!$F106,FinalOpSharingDE!$A$2:$A$333,0),5),0)</f>
        <v>0</v>
      </c>
      <c r="O106" s="11">
        <f>IFERROR(INDEX(FinalOpSharingDE!$A$2:$M$333,MATCH(OperationalSharingDetail!$F106,FinalOpSharingDE!$A$2:$A$333,0),10),0)</f>
        <v>0</v>
      </c>
      <c r="P106" s="11">
        <f t="shared" si="4"/>
        <v>0</v>
      </c>
      <c r="Q106" s="11">
        <f t="shared" si="5"/>
        <v>0</v>
      </c>
      <c r="S106" s="29">
        <f t="shared" si="6"/>
        <v>0</v>
      </c>
      <c r="T106" s="32">
        <f t="shared" si="7"/>
        <v>0</v>
      </c>
    </row>
    <row r="107" spans="1:20" x14ac:dyDescent="0.25">
      <c r="A107" s="2">
        <v>2021</v>
      </c>
      <c r="B107" s="2" t="s">
        <v>387</v>
      </c>
      <c r="C107" s="3" t="s">
        <v>109</v>
      </c>
      <c r="D107" s="2" t="s">
        <v>728</v>
      </c>
      <c r="E107" s="2" t="s">
        <v>728</v>
      </c>
      <c r="F107" s="3" t="s">
        <v>109</v>
      </c>
      <c r="G107" s="3" t="s">
        <v>510</v>
      </c>
      <c r="H107" s="11">
        <f>IFERROR(INDEX(FinalOpSharingDE!$A$2:$M$333,MATCH(OperationalSharingDetail!$F107,FinalOpSharingDE!$A$2:$A$333,0),3),0)</f>
        <v>8</v>
      </c>
      <c r="I107" s="11">
        <f>IFERROR(INDEX(FinalOpSharingDE!$A$2:$M$333,MATCH(OperationalSharingDetail!$F107,FinalOpSharingDE!$A$2:$A$333,0),8),0)</f>
        <v>5</v>
      </c>
      <c r="J107" s="11">
        <f>IFERROR(INDEX(FinalOpSharingDE!$A$2:$M$333,MATCH(OperationalSharingDetail!$F107,FinalOpSharingDE!$A$2:$A$333,0),6),0)</f>
        <v>5</v>
      </c>
      <c r="K107" s="11">
        <f>IFERROR(INDEX(FinalOpSharingDE!$A$2:$M$333,MATCH(OperationalSharingDetail!$F107,FinalOpSharingDE!$A$2:$A$333,0),9),0)</f>
        <v>5</v>
      </c>
      <c r="L107" s="11">
        <f>IFERROR(INDEX(FinalOpSharingDE!$A$2:$M$333,MATCH(OperationalSharingDetail!$F107,FinalOpSharingDE!$A$2:$A$333,0),7),0)</f>
        <v>0</v>
      </c>
      <c r="M107" s="11">
        <f>IFERROR(INDEX(FinalOpSharingDE!$A$2:$M$333,MATCH(OperationalSharingDetail!$F107,FinalOpSharingDE!$A$2:$A$333,0),4),0)</f>
        <v>0</v>
      </c>
      <c r="N107" s="11">
        <f>IFERROR(INDEX(FinalOpSharingDE!$A$2:$M$333,MATCH(OperationalSharingDetail!$F107,FinalOpSharingDE!$A$2:$A$333,0),5),0)</f>
        <v>0</v>
      </c>
      <c r="O107" s="11">
        <f>IFERROR(INDEX(FinalOpSharingDE!$A$2:$M$333,MATCH(OperationalSharingDetail!$F107,FinalOpSharingDE!$A$2:$A$333,0),10),0)</f>
        <v>0</v>
      </c>
      <c r="P107" s="11">
        <f t="shared" si="4"/>
        <v>23</v>
      </c>
      <c r="Q107" s="11">
        <f t="shared" si="5"/>
        <v>21</v>
      </c>
      <c r="S107" s="29">
        <f t="shared" si="6"/>
        <v>21</v>
      </c>
      <c r="T107" s="32">
        <f t="shared" si="7"/>
        <v>0</v>
      </c>
    </row>
    <row r="108" spans="1:20" x14ac:dyDescent="0.25">
      <c r="A108" s="2">
        <v>2021</v>
      </c>
      <c r="B108" s="2" t="s">
        <v>383</v>
      </c>
      <c r="C108" s="3" t="s">
        <v>110</v>
      </c>
      <c r="D108" s="2" t="s">
        <v>728</v>
      </c>
      <c r="E108" s="2" t="s">
        <v>728</v>
      </c>
      <c r="F108" s="3" t="s">
        <v>110</v>
      </c>
      <c r="G108" s="3" t="s">
        <v>511</v>
      </c>
      <c r="H108" s="11">
        <f>IFERROR(INDEX(FinalOpSharingDE!$A$2:$M$333,MATCH(OperationalSharingDetail!$F108,FinalOpSharingDE!$A$2:$A$333,0),3),0)</f>
        <v>8</v>
      </c>
      <c r="I108" s="11">
        <f>IFERROR(INDEX(FinalOpSharingDE!$A$2:$M$333,MATCH(OperationalSharingDetail!$F108,FinalOpSharingDE!$A$2:$A$333,0),8),0)</f>
        <v>5</v>
      </c>
      <c r="J108" s="11">
        <f>IFERROR(INDEX(FinalOpSharingDE!$A$2:$M$333,MATCH(OperationalSharingDetail!$F108,FinalOpSharingDE!$A$2:$A$333,0),6),0)</f>
        <v>5</v>
      </c>
      <c r="K108" s="11">
        <f>IFERROR(INDEX(FinalOpSharingDE!$A$2:$M$333,MATCH(OperationalSharingDetail!$F108,FinalOpSharingDE!$A$2:$A$333,0),9),0)</f>
        <v>0</v>
      </c>
      <c r="L108" s="11">
        <f>IFERROR(INDEX(FinalOpSharingDE!$A$2:$M$333,MATCH(OperationalSharingDetail!$F108,FinalOpSharingDE!$A$2:$A$333,0),7),0)</f>
        <v>0</v>
      </c>
      <c r="M108" s="11">
        <f>IFERROR(INDEX(FinalOpSharingDE!$A$2:$M$333,MATCH(OperationalSharingDetail!$F108,FinalOpSharingDE!$A$2:$A$333,0),4),0)</f>
        <v>0</v>
      </c>
      <c r="N108" s="11">
        <f>IFERROR(INDEX(FinalOpSharingDE!$A$2:$M$333,MATCH(OperationalSharingDetail!$F108,FinalOpSharingDE!$A$2:$A$333,0),5),0)</f>
        <v>3</v>
      </c>
      <c r="O108" s="11">
        <f>IFERROR(INDEX(FinalOpSharingDE!$A$2:$M$333,MATCH(OperationalSharingDetail!$F108,FinalOpSharingDE!$A$2:$A$333,0),10),0)</f>
        <v>3</v>
      </c>
      <c r="P108" s="11">
        <f t="shared" si="4"/>
        <v>24</v>
      </c>
      <c r="Q108" s="11">
        <f t="shared" si="5"/>
        <v>21</v>
      </c>
      <c r="S108" s="29">
        <f t="shared" si="6"/>
        <v>21</v>
      </c>
      <c r="T108" s="32">
        <f t="shared" si="7"/>
        <v>0</v>
      </c>
    </row>
    <row r="109" spans="1:20" x14ac:dyDescent="0.25">
      <c r="A109" s="2">
        <v>2021</v>
      </c>
      <c r="B109" s="2" t="s">
        <v>385</v>
      </c>
      <c r="C109" s="3" t="s">
        <v>111</v>
      </c>
      <c r="D109" s="2" t="s">
        <v>728</v>
      </c>
      <c r="E109" s="2" t="s">
        <v>728</v>
      </c>
      <c r="F109" s="3" t="s">
        <v>111</v>
      </c>
      <c r="G109" s="3" t="s">
        <v>740</v>
      </c>
      <c r="H109" s="11">
        <f>IFERROR(INDEX(FinalOpSharingDE!$A$2:$M$333,MATCH(OperationalSharingDetail!$F109,FinalOpSharingDE!$A$2:$A$333,0),3),0)</f>
        <v>0</v>
      </c>
      <c r="I109" s="11">
        <f>IFERROR(INDEX(FinalOpSharingDE!$A$2:$M$333,MATCH(OperationalSharingDetail!$F109,FinalOpSharingDE!$A$2:$A$333,0),8),0)</f>
        <v>0</v>
      </c>
      <c r="J109" s="11">
        <f>IFERROR(INDEX(FinalOpSharingDE!$A$2:$M$333,MATCH(OperationalSharingDetail!$F109,FinalOpSharingDE!$A$2:$A$333,0),6),0)</f>
        <v>0</v>
      </c>
      <c r="K109" s="11">
        <f>IFERROR(INDEX(FinalOpSharingDE!$A$2:$M$333,MATCH(OperationalSharingDetail!$F109,FinalOpSharingDE!$A$2:$A$333,0),9),0)</f>
        <v>0</v>
      </c>
      <c r="L109" s="11">
        <f>IFERROR(INDEX(FinalOpSharingDE!$A$2:$M$333,MATCH(OperationalSharingDetail!$F109,FinalOpSharingDE!$A$2:$A$333,0),7),0)</f>
        <v>0</v>
      </c>
      <c r="M109" s="11">
        <f>IFERROR(INDEX(FinalOpSharingDE!$A$2:$M$333,MATCH(OperationalSharingDetail!$F109,FinalOpSharingDE!$A$2:$A$333,0),4),0)</f>
        <v>0</v>
      </c>
      <c r="N109" s="11">
        <f>IFERROR(INDEX(FinalOpSharingDE!$A$2:$M$333,MATCH(OperationalSharingDetail!$F109,FinalOpSharingDE!$A$2:$A$333,0),5),0)</f>
        <v>0</v>
      </c>
      <c r="O109" s="11">
        <f>IFERROR(INDEX(FinalOpSharingDE!$A$2:$M$333,MATCH(OperationalSharingDetail!$F109,FinalOpSharingDE!$A$2:$A$333,0),10),0)</f>
        <v>0</v>
      </c>
      <c r="P109" s="11">
        <f t="shared" si="4"/>
        <v>0</v>
      </c>
      <c r="Q109" s="11">
        <f t="shared" si="5"/>
        <v>0</v>
      </c>
      <c r="S109" s="29">
        <f t="shared" si="6"/>
        <v>0</v>
      </c>
      <c r="T109" s="32">
        <f t="shared" si="7"/>
        <v>0</v>
      </c>
    </row>
    <row r="110" spans="1:20" x14ac:dyDescent="0.25">
      <c r="A110" s="2">
        <v>2021</v>
      </c>
      <c r="B110" s="2" t="s">
        <v>381</v>
      </c>
      <c r="C110" s="3" t="s">
        <v>112</v>
      </c>
      <c r="D110" s="2" t="s">
        <v>728</v>
      </c>
      <c r="E110" s="2" t="s">
        <v>728</v>
      </c>
      <c r="F110" s="3" t="s">
        <v>112</v>
      </c>
      <c r="G110" s="3" t="s">
        <v>741</v>
      </c>
      <c r="H110" s="11">
        <f>IFERROR(INDEX(FinalOpSharingDE!$A$2:$M$333,MATCH(OperationalSharingDetail!$F110,FinalOpSharingDE!$A$2:$A$333,0),3),0)</f>
        <v>8</v>
      </c>
      <c r="I110" s="11">
        <f>IFERROR(INDEX(FinalOpSharingDE!$A$2:$M$333,MATCH(OperationalSharingDetail!$F110,FinalOpSharingDE!$A$2:$A$333,0),8),0)</f>
        <v>5</v>
      </c>
      <c r="J110" s="11">
        <f>IFERROR(INDEX(FinalOpSharingDE!$A$2:$M$333,MATCH(OperationalSharingDetail!$F110,FinalOpSharingDE!$A$2:$A$333,0),6),0)</f>
        <v>5</v>
      </c>
      <c r="K110" s="11">
        <f>IFERROR(INDEX(FinalOpSharingDE!$A$2:$M$333,MATCH(OperationalSharingDetail!$F110,FinalOpSharingDE!$A$2:$A$333,0),9),0)</f>
        <v>5</v>
      </c>
      <c r="L110" s="11">
        <f>IFERROR(INDEX(FinalOpSharingDE!$A$2:$M$333,MATCH(OperationalSharingDetail!$F110,FinalOpSharingDE!$A$2:$A$333,0),7),0)</f>
        <v>0</v>
      </c>
      <c r="M110" s="11">
        <f>IFERROR(INDEX(FinalOpSharingDE!$A$2:$M$333,MATCH(OperationalSharingDetail!$F110,FinalOpSharingDE!$A$2:$A$333,0),4),0)</f>
        <v>0</v>
      </c>
      <c r="N110" s="11">
        <f>IFERROR(INDEX(FinalOpSharingDE!$A$2:$M$333,MATCH(OperationalSharingDetail!$F110,FinalOpSharingDE!$A$2:$A$333,0),5),0)</f>
        <v>0</v>
      </c>
      <c r="O110" s="11">
        <f>IFERROR(INDEX(FinalOpSharingDE!$A$2:$M$333,MATCH(OperationalSharingDetail!$F110,FinalOpSharingDE!$A$2:$A$333,0),10),0)</f>
        <v>0</v>
      </c>
      <c r="P110" s="11">
        <f t="shared" si="4"/>
        <v>23</v>
      </c>
      <c r="Q110" s="11">
        <f t="shared" si="5"/>
        <v>21</v>
      </c>
      <c r="S110" s="29">
        <f t="shared" si="6"/>
        <v>21</v>
      </c>
      <c r="T110" s="32">
        <f t="shared" si="7"/>
        <v>0</v>
      </c>
    </row>
    <row r="111" spans="1:20" x14ac:dyDescent="0.25">
      <c r="A111" s="2">
        <v>2021</v>
      </c>
      <c r="B111" s="2" t="s">
        <v>386</v>
      </c>
      <c r="C111" s="3" t="s">
        <v>113</v>
      </c>
      <c r="D111" s="2" t="s">
        <v>728</v>
      </c>
      <c r="E111" s="2" t="s">
        <v>728</v>
      </c>
      <c r="F111" s="3" t="s">
        <v>113</v>
      </c>
      <c r="G111" s="3" t="s">
        <v>514</v>
      </c>
      <c r="H111" s="11">
        <f>IFERROR(INDEX(FinalOpSharingDE!$A$2:$M$333,MATCH(OperationalSharingDetail!$F111,FinalOpSharingDE!$A$2:$A$333,0),3),0)</f>
        <v>0</v>
      </c>
      <c r="I111" s="11">
        <f>IFERROR(INDEX(FinalOpSharingDE!$A$2:$M$333,MATCH(OperationalSharingDetail!$F111,FinalOpSharingDE!$A$2:$A$333,0),8),0)</f>
        <v>0</v>
      </c>
      <c r="J111" s="11">
        <f>IFERROR(INDEX(FinalOpSharingDE!$A$2:$M$333,MATCH(OperationalSharingDetail!$F111,FinalOpSharingDE!$A$2:$A$333,0),6),0)</f>
        <v>0</v>
      </c>
      <c r="K111" s="11">
        <f>IFERROR(INDEX(FinalOpSharingDE!$A$2:$M$333,MATCH(OperationalSharingDetail!$F111,FinalOpSharingDE!$A$2:$A$333,0),9),0)</f>
        <v>0</v>
      </c>
      <c r="L111" s="11">
        <f>IFERROR(INDEX(FinalOpSharingDE!$A$2:$M$333,MATCH(OperationalSharingDetail!$F111,FinalOpSharingDE!$A$2:$A$333,0),7),0)</f>
        <v>0</v>
      </c>
      <c r="M111" s="11">
        <f>IFERROR(INDEX(FinalOpSharingDE!$A$2:$M$333,MATCH(OperationalSharingDetail!$F111,FinalOpSharingDE!$A$2:$A$333,0),4),0)</f>
        <v>0</v>
      </c>
      <c r="N111" s="11">
        <f>IFERROR(INDEX(FinalOpSharingDE!$A$2:$M$333,MATCH(OperationalSharingDetail!$F111,FinalOpSharingDE!$A$2:$A$333,0),5),0)</f>
        <v>0</v>
      </c>
      <c r="O111" s="11">
        <f>IFERROR(INDEX(FinalOpSharingDE!$A$2:$M$333,MATCH(OperationalSharingDetail!$F111,FinalOpSharingDE!$A$2:$A$333,0),10),0)</f>
        <v>0</v>
      </c>
      <c r="P111" s="11">
        <f t="shared" si="4"/>
        <v>0</v>
      </c>
      <c r="Q111" s="11">
        <f t="shared" si="5"/>
        <v>0</v>
      </c>
      <c r="S111" s="29">
        <f t="shared" si="6"/>
        <v>0</v>
      </c>
      <c r="T111" s="32">
        <f t="shared" si="7"/>
        <v>0</v>
      </c>
    </row>
    <row r="112" spans="1:20" x14ac:dyDescent="0.25">
      <c r="A112" s="2">
        <v>2021</v>
      </c>
      <c r="B112" s="2" t="s">
        <v>382</v>
      </c>
      <c r="C112" s="3" t="s">
        <v>114</v>
      </c>
      <c r="D112" s="2" t="s">
        <v>728</v>
      </c>
      <c r="E112" s="2" t="s">
        <v>728</v>
      </c>
      <c r="F112" s="3" t="s">
        <v>114</v>
      </c>
      <c r="G112" s="3" t="s">
        <v>515</v>
      </c>
      <c r="H112" s="11">
        <f>IFERROR(INDEX(FinalOpSharingDE!$A$2:$M$333,MATCH(OperationalSharingDetail!$F112,FinalOpSharingDE!$A$2:$A$333,0),3),0)</f>
        <v>0</v>
      </c>
      <c r="I112" s="11">
        <f>IFERROR(INDEX(FinalOpSharingDE!$A$2:$M$333,MATCH(OperationalSharingDetail!$F112,FinalOpSharingDE!$A$2:$A$333,0),8),0)</f>
        <v>5</v>
      </c>
      <c r="J112" s="11">
        <f>IFERROR(INDEX(FinalOpSharingDE!$A$2:$M$333,MATCH(OperationalSharingDetail!$F112,FinalOpSharingDE!$A$2:$A$333,0),6),0)</f>
        <v>5</v>
      </c>
      <c r="K112" s="11">
        <f>IFERROR(INDEX(FinalOpSharingDE!$A$2:$M$333,MATCH(OperationalSharingDetail!$F112,FinalOpSharingDE!$A$2:$A$333,0),9),0)</f>
        <v>0</v>
      </c>
      <c r="L112" s="11">
        <f>IFERROR(INDEX(FinalOpSharingDE!$A$2:$M$333,MATCH(OperationalSharingDetail!$F112,FinalOpSharingDE!$A$2:$A$333,0),7),0)</f>
        <v>0</v>
      </c>
      <c r="M112" s="11">
        <f>IFERROR(INDEX(FinalOpSharingDE!$A$2:$M$333,MATCH(OperationalSharingDetail!$F112,FinalOpSharingDE!$A$2:$A$333,0),4),0)</f>
        <v>0</v>
      </c>
      <c r="N112" s="11">
        <f>IFERROR(INDEX(FinalOpSharingDE!$A$2:$M$333,MATCH(OperationalSharingDetail!$F112,FinalOpSharingDE!$A$2:$A$333,0),5),0)</f>
        <v>0</v>
      </c>
      <c r="O112" s="11">
        <f>IFERROR(INDEX(FinalOpSharingDE!$A$2:$M$333,MATCH(OperationalSharingDetail!$F112,FinalOpSharingDE!$A$2:$A$333,0),10),0)</f>
        <v>3</v>
      </c>
      <c r="P112" s="11">
        <f t="shared" si="4"/>
        <v>13</v>
      </c>
      <c r="Q112" s="11">
        <f t="shared" si="5"/>
        <v>13</v>
      </c>
      <c r="S112" s="29">
        <f t="shared" si="6"/>
        <v>13</v>
      </c>
      <c r="T112" s="32">
        <f t="shared" si="7"/>
        <v>0</v>
      </c>
    </row>
    <row r="113" spans="1:20" x14ac:dyDescent="0.25">
      <c r="A113" s="2">
        <v>2021</v>
      </c>
      <c r="B113" s="2" t="s">
        <v>385</v>
      </c>
      <c r="C113" s="3" t="s">
        <v>115</v>
      </c>
      <c r="D113" s="2" t="s">
        <v>728</v>
      </c>
      <c r="E113" s="2" t="s">
        <v>728</v>
      </c>
      <c r="F113" s="3" t="s">
        <v>115</v>
      </c>
      <c r="G113" s="3" t="s">
        <v>516</v>
      </c>
      <c r="H113" s="11">
        <f>IFERROR(INDEX(FinalOpSharingDE!$A$2:$M$333,MATCH(OperationalSharingDetail!$F113,FinalOpSharingDE!$A$2:$A$333,0),3),0)</f>
        <v>0</v>
      </c>
      <c r="I113" s="11">
        <f>IFERROR(INDEX(FinalOpSharingDE!$A$2:$M$333,MATCH(OperationalSharingDetail!$F113,FinalOpSharingDE!$A$2:$A$333,0),8),0)</f>
        <v>0</v>
      </c>
      <c r="J113" s="11">
        <f>IFERROR(INDEX(FinalOpSharingDE!$A$2:$M$333,MATCH(OperationalSharingDetail!$F113,FinalOpSharingDE!$A$2:$A$333,0),6),0)</f>
        <v>0</v>
      </c>
      <c r="K113" s="11">
        <f>IFERROR(INDEX(FinalOpSharingDE!$A$2:$M$333,MATCH(OperationalSharingDetail!$F113,FinalOpSharingDE!$A$2:$A$333,0),9),0)</f>
        <v>0</v>
      </c>
      <c r="L113" s="11">
        <f>IFERROR(INDEX(FinalOpSharingDE!$A$2:$M$333,MATCH(OperationalSharingDetail!$F113,FinalOpSharingDE!$A$2:$A$333,0),7),0)</f>
        <v>0</v>
      </c>
      <c r="M113" s="11">
        <f>IFERROR(INDEX(FinalOpSharingDE!$A$2:$M$333,MATCH(OperationalSharingDetail!$F113,FinalOpSharingDE!$A$2:$A$333,0),4),0)</f>
        <v>0</v>
      </c>
      <c r="N113" s="11">
        <f>IFERROR(INDEX(FinalOpSharingDE!$A$2:$M$333,MATCH(OperationalSharingDetail!$F113,FinalOpSharingDE!$A$2:$A$333,0),5),0)</f>
        <v>0</v>
      </c>
      <c r="O113" s="11">
        <f>IFERROR(INDEX(FinalOpSharingDE!$A$2:$M$333,MATCH(OperationalSharingDetail!$F113,FinalOpSharingDE!$A$2:$A$333,0),10),0)</f>
        <v>0</v>
      </c>
      <c r="P113" s="11">
        <f t="shared" si="4"/>
        <v>0</v>
      </c>
      <c r="Q113" s="11">
        <f t="shared" si="5"/>
        <v>0</v>
      </c>
      <c r="S113" s="29">
        <f t="shared" si="6"/>
        <v>0</v>
      </c>
      <c r="T113" s="32">
        <f t="shared" si="7"/>
        <v>0</v>
      </c>
    </row>
    <row r="114" spans="1:20" x14ac:dyDescent="0.25">
      <c r="A114" s="2">
        <v>2021</v>
      </c>
      <c r="B114" s="2" t="s">
        <v>386</v>
      </c>
      <c r="C114" s="3" t="s">
        <v>116</v>
      </c>
      <c r="D114" s="2" t="s">
        <v>728</v>
      </c>
      <c r="E114" s="2" t="s">
        <v>728</v>
      </c>
      <c r="F114" s="3" t="s">
        <v>116</v>
      </c>
      <c r="G114" s="3" t="s">
        <v>517</v>
      </c>
      <c r="H114" s="11">
        <f>IFERROR(INDEX(FinalOpSharingDE!$A$2:$M$333,MATCH(OperationalSharingDetail!$F114,FinalOpSharingDE!$A$2:$A$333,0),3),0)</f>
        <v>0</v>
      </c>
      <c r="I114" s="11">
        <f>IFERROR(INDEX(FinalOpSharingDE!$A$2:$M$333,MATCH(OperationalSharingDetail!$F114,FinalOpSharingDE!$A$2:$A$333,0),8),0)</f>
        <v>0</v>
      </c>
      <c r="J114" s="11">
        <f>IFERROR(INDEX(FinalOpSharingDE!$A$2:$M$333,MATCH(OperationalSharingDetail!$F114,FinalOpSharingDE!$A$2:$A$333,0),6),0)</f>
        <v>0</v>
      </c>
      <c r="K114" s="11">
        <f>IFERROR(INDEX(FinalOpSharingDE!$A$2:$M$333,MATCH(OperationalSharingDetail!$F114,FinalOpSharingDE!$A$2:$A$333,0),9),0)</f>
        <v>0</v>
      </c>
      <c r="L114" s="11">
        <f>IFERROR(INDEX(FinalOpSharingDE!$A$2:$M$333,MATCH(OperationalSharingDetail!$F114,FinalOpSharingDE!$A$2:$A$333,0),7),0)</f>
        <v>0</v>
      </c>
      <c r="M114" s="11">
        <f>IFERROR(INDEX(FinalOpSharingDE!$A$2:$M$333,MATCH(OperationalSharingDetail!$F114,FinalOpSharingDE!$A$2:$A$333,0),4),0)</f>
        <v>0</v>
      </c>
      <c r="N114" s="11">
        <f>IFERROR(INDEX(FinalOpSharingDE!$A$2:$M$333,MATCH(OperationalSharingDetail!$F114,FinalOpSharingDE!$A$2:$A$333,0),5),0)</f>
        <v>0</v>
      </c>
      <c r="O114" s="11">
        <f>IFERROR(INDEX(FinalOpSharingDE!$A$2:$M$333,MATCH(OperationalSharingDetail!$F114,FinalOpSharingDE!$A$2:$A$333,0),10),0)</f>
        <v>0</v>
      </c>
      <c r="P114" s="11">
        <f t="shared" si="4"/>
        <v>0</v>
      </c>
      <c r="Q114" s="11">
        <f t="shared" si="5"/>
        <v>0</v>
      </c>
      <c r="S114" s="29">
        <f t="shared" si="6"/>
        <v>0</v>
      </c>
      <c r="T114" s="32">
        <f t="shared" si="7"/>
        <v>0</v>
      </c>
    </row>
    <row r="115" spans="1:20" x14ac:dyDescent="0.25">
      <c r="A115" s="2">
        <v>2021</v>
      </c>
      <c r="B115" s="2" t="s">
        <v>383</v>
      </c>
      <c r="C115" s="3" t="s">
        <v>117</v>
      </c>
      <c r="D115" s="2" t="s">
        <v>728</v>
      </c>
      <c r="E115" s="2" t="s">
        <v>728</v>
      </c>
      <c r="F115" s="3" t="s">
        <v>117</v>
      </c>
      <c r="G115" s="3" t="s">
        <v>518</v>
      </c>
      <c r="H115" s="11">
        <f>IFERROR(INDEX(FinalOpSharingDE!$A$2:$M$333,MATCH(OperationalSharingDetail!$F115,FinalOpSharingDE!$A$2:$A$333,0),3),0)</f>
        <v>8</v>
      </c>
      <c r="I115" s="11">
        <f>IFERROR(INDEX(FinalOpSharingDE!$A$2:$M$333,MATCH(OperationalSharingDetail!$F115,FinalOpSharingDE!$A$2:$A$333,0),8),0)</f>
        <v>0</v>
      </c>
      <c r="J115" s="11">
        <f>IFERROR(INDEX(FinalOpSharingDE!$A$2:$M$333,MATCH(OperationalSharingDetail!$F115,FinalOpSharingDE!$A$2:$A$333,0),6),0)</f>
        <v>0</v>
      </c>
      <c r="K115" s="11">
        <f>IFERROR(INDEX(FinalOpSharingDE!$A$2:$M$333,MATCH(OperationalSharingDetail!$F115,FinalOpSharingDE!$A$2:$A$333,0),9),0)</f>
        <v>5</v>
      </c>
      <c r="L115" s="11">
        <f>IFERROR(INDEX(FinalOpSharingDE!$A$2:$M$333,MATCH(OperationalSharingDetail!$F115,FinalOpSharingDE!$A$2:$A$333,0),7),0)</f>
        <v>0</v>
      </c>
      <c r="M115" s="11">
        <f>IFERROR(INDEX(FinalOpSharingDE!$A$2:$M$333,MATCH(OperationalSharingDetail!$F115,FinalOpSharingDE!$A$2:$A$333,0),4),0)</f>
        <v>3</v>
      </c>
      <c r="N115" s="11">
        <f>IFERROR(INDEX(FinalOpSharingDE!$A$2:$M$333,MATCH(OperationalSharingDetail!$F115,FinalOpSharingDE!$A$2:$A$333,0),5),0)</f>
        <v>3</v>
      </c>
      <c r="O115" s="11">
        <f>IFERROR(INDEX(FinalOpSharingDE!$A$2:$M$333,MATCH(OperationalSharingDetail!$F115,FinalOpSharingDE!$A$2:$A$333,0),10),0)</f>
        <v>0</v>
      </c>
      <c r="P115" s="11">
        <f t="shared" si="4"/>
        <v>19</v>
      </c>
      <c r="Q115" s="11">
        <f t="shared" si="5"/>
        <v>19</v>
      </c>
      <c r="S115" s="29">
        <f t="shared" si="6"/>
        <v>19</v>
      </c>
      <c r="T115" s="32">
        <f t="shared" si="7"/>
        <v>0</v>
      </c>
    </row>
    <row r="116" spans="1:20" x14ac:dyDescent="0.25">
      <c r="A116" s="2">
        <v>2021</v>
      </c>
      <c r="B116" s="2" t="s">
        <v>384</v>
      </c>
      <c r="C116" s="3" t="s">
        <v>118</v>
      </c>
      <c r="D116" s="2" t="s">
        <v>728</v>
      </c>
      <c r="E116" s="2" t="s">
        <v>728</v>
      </c>
      <c r="F116" s="3" t="s">
        <v>118</v>
      </c>
      <c r="G116" s="3" t="s">
        <v>519</v>
      </c>
      <c r="H116" s="11">
        <f>IFERROR(INDEX(FinalOpSharingDE!$A$2:$M$333,MATCH(OperationalSharingDetail!$F116,FinalOpSharingDE!$A$2:$A$333,0),3),0)</f>
        <v>8</v>
      </c>
      <c r="I116" s="11">
        <f>IFERROR(INDEX(FinalOpSharingDE!$A$2:$M$333,MATCH(OperationalSharingDetail!$F116,FinalOpSharingDE!$A$2:$A$333,0),8),0)</f>
        <v>0</v>
      </c>
      <c r="J116" s="11">
        <f>IFERROR(INDEX(FinalOpSharingDE!$A$2:$M$333,MATCH(OperationalSharingDetail!$F116,FinalOpSharingDE!$A$2:$A$333,0),6),0)</f>
        <v>5</v>
      </c>
      <c r="K116" s="11">
        <f>IFERROR(INDEX(FinalOpSharingDE!$A$2:$M$333,MATCH(OperationalSharingDetail!$F116,FinalOpSharingDE!$A$2:$A$333,0),9),0)</f>
        <v>0</v>
      </c>
      <c r="L116" s="11">
        <f>IFERROR(INDEX(FinalOpSharingDE!$A$2:$M$333,MATCH(OperationalSharingDetail!$F116,FinalOpSharingDE!$A$2:$A$333,0),7),0)</f>
        <v>5</v>
      </c>
      <c r="M116" s="11">
        <f>IFERROR(INDEX(FinalOpSharingDE!$A$2:$M$333,MATCH(OperationalSharingDetail!$F116,FinalOpSharingDE!$A$2:$A$333,0),4),0)</f>
        <v>3</v>
      </c>
      <c r="N116" s="11">
        <f>IFERROR(INDEX(FinalOpSharingDE!$A$2:$M$333,MATCH(OperationalSharingDetail!$F116,FinalOpSharingDE!$A$2:$A$333,0),5),0)</f>
        <v>3</v>
      </c>
      <c r="O116" s="11">
        <f>IFERROR(INDEX(FinalOpSharingDE!$A$2:$M$333,MATCH(OperationalSharingDetail!$F116,FinalOpSharingDE!$A$2:$A$333,0),10),0)</f>
        <v>0</v>
      </c>
      <c r="P116" s="11">
        <f t="shared" si="4"/>
        <v>24</v>
      </c>
      <c r="Q116" s="11">
        <f t="shared" si="5"/>
        <v>21</v>
      </c>
      <c r="S116" s="29">
        <f t="shared" si="6"/>
        <v>21</v>
      </c>
      <c r="T116" s="32">
        <f t="shared" si="7"/>
        <v>0</v>
      </c>
    </row>
    <row r="117" spans="1:20" x14ac:dyDescent="0.25">
      <c r="A117" s="2">
        <v>2021</v>
      </c>
      <c r="B117" s="2" t="s">
        <v>382</v>
      </c>
      <c r="C117" s="3" t="s">
        <v>119</v>
      </c>
      <c r="D117" s="2" t="s">
        <v>728</v>
      </c>
      <c r="E117" s="2" t="s">
        <v>728</v>
      </c>
      <c r="F117" s="3" t="s">
        <v>119</v>
      </c>
      <c r="G117" s="3" t="s">
        <v>520</v>
      </c>
      <c r="H117" s="11">
        <f>IFERROR(INDEX(FinalOpSharingDE!$A$2:$M$333,MATCH(OperationalSharingDetail!$F117,FinalOpSharingDE!$A$2:$A$333,0),3),0)</f>
        <v>0</v>
      </c>
      <c r="I117" s="11">
        <f>IFERROR(INDEX(FinalOpSharingDE!$A$2:$M$333,MATCH(OperationalSharingDetail!$F117,FinalOpSharingDE!$A$2:$A$333,0),8),0)</f>
        <v>0</v>
      </c>
      <c r="J117" s="11">
        <f>IFERROR(INDEX(FinalOpSharingDE!$A$2:$M$333,MATCH(OperationalSharingDetail!$F117,FinalOpSharingDE!$A$2:$A$333,0),6),0)</f>
        <v>0</v>
      </c>
      <c r="K117" s="11">
        <f>IFERROR(INDEX(FinalOpSharingDE!$A$2:$M$333,MATCH(OperationalSharingDetail!$F117,FinalOpSharingDE!$A$2:$A$333,0),9),0)</f>
        <v>0</v>
      </c>
      <c r="L117" s="11">
        <f>IFERROR(INDEX(FinalOpSharingDE!$A$2:$M$333,MATCH(OperationalSharingDetail!$F117,FinalOpSharingDE!$A$2:$A$333,0),7),0)</f>
        <v>0</v>
      </c>
      <c r="M117" s="11">
        <f>IFERROR(INDEX(FinalOpSharingDE!$A$2:$M$333,MATCH(OperationalSharingDetail!$F117,FinalOpSharingDE!$A$2:$A$333,0),4),0)</f>
        <v>0</v>
      </c>
      <c r="N117" s="11">
        <f>IFERROR(INDEX(FinalOpSharingDE!$A$2:$M$333,MATCH(OperationalSharingDetail!$F117,FinalOpSharingDE!$A$2:$A$333,0),5),0)</f>
        <v>0</v>
      </c>
      <c r="O117" s="11">
        <f>IFERROR(INDEX(FinalOpSharingDE!$A$2:$M$333,MATCH(OperationalSharingDetail!$F117,FinalOpSharingDE!$A$2:$A$333,0),10),0)</f>
        <v>3</v>
      </c>
      <c r="P117" s="11">
        <f t="shared" si="4"/>
        <v>3</v>
      </c>
      <c r="Q117" s="11">
        <f t="shared" si="5"/>
        <v>3</v>
      </c>
      <c r="S117" s="29">
        <f t="shared" si="6"/>
        <v>3</v>
      </c>
      <c r="T117" s="32">
        <f t="shared" si="7"/>
        <v>0</v>
      </c>
    </row>
    <row r="118" spans="1:20" x14ac:dyDescent="0.25">
      <c r="A118" s="2">
        <v>2021</v>
      </c>
      <c r="B118" s="2" t="s">
        <v>384</v>
      </c>
      <c r="C118" s="3" t="s">
        <v>120</v>
      </c>
      <c r="D118" s="2" t="s">
        <v>728</v>
      </c>
      <c r="E118" s="2" t="s">
        <v>728</v>
      </c>
      <c r="F118" s="3" t="s">
        <v>120</v>
      </c>
      <c r="G118" s="3" t="s">
        <v>521</v>
      </c>
      <c r="H118" s="11">
        <f>IFERROR(INDEX(FinalOpSharingDE!$A$2:$M$333,MATCH(OperationalSharingDetail!$F118,FinalOpSharingDE!$A$2:$A$333,0),3),0)</f>
        <v>0</v>
      </c>
      <c r="I118" s="11">
        <f>IFERROR(INDEX(FinalOpSharingDE!$A$2:$M$333,MATCH(OperationalSharingDetail!$F118,FinalOpSharingDE!$A$2:$A$333,0),8),0)</f>
        <v>0</v>
      </c>
      <c r="J118" s="11">
        <f>IFERROR(INDEX(FinalOpSharingDE!$A$2:$M$333,MATCH(OperationalSharingDetail!$F118,FinalOpSharingDE!$A$2:$A$333,0),6),0)</f>
        <v>5</v>
      </c>
      <c r="K118" s="11">
        <f>IFERROR(INDEX(FinalOpSharingDE!$A$2:$M$333,MATCH(OperationalSharingDetail!$F118,FinalOpSharingDE!$A$2:$A$333,0),9),0)</f>
        <v>5</v>
      </c>
      <c r="L118" s="11">
        <f>IFERROR(INDEX(FinalOpSharingDE!$A$2:$M$333,MATCH(OperationalSharingDetail!$F118,FinalOpSharingDE!$A$2:$A$333,0),7),0)</f>
        <v>5</v>
      </c>
      <c r="M118" s="11">
        <f>IFERROR(INDEX(FinalOpSharingDE!$A$2:$M$333,MATCH(OperationalSharingDetail!$F118,FinalOpSharingDE!$A$2:$A$333,0),4),0)</f>
        <v>0</v>
      </c>
      <c r="N118" s="11">
        <f>IFERROR(INDEX(FinalOpSharingDE!$A$2:$M$333,MATCH(OperationalSharingDetail!$F118,FinalOpSharingDE!$A$2:$A$333,0),5),0)</f>
        <v>0</v>
      </c>
      <c r="O118" s="11">
        <f>IFERROR(INDEX(FinalOpSharingDE!$A$2:$M$333,MATCH(OperationalSharingDetail!$F118,FinalOpSharingDE!$A$2:$A$333,0),10),0)</f>
        <v>0</v>
      </c>
      <c r="P118" s="11">
        <f t="shared" si="4"/>
        <v>15</v>
      </c>
      <c r="Q118" s="11">
        <f t="shared" si="5"/>
        <v>15</v>
      </c>
      <c r="S118" s="29">
        <f t="shared" si="6"/>
        <v>15</v>
      </c>
      <c r="T118" s="32">
        <f t="shared" si="7"/>
        <v>0</v>
      </c>
    </row>
    <row r="119" spans="1:20" x14ac:dyDescent="0.25">
      <c r="A119" s="2">
        <v>2021</v>
      </c>
      <c r="B119" s="2" t="s">
        <v>381</v>
      </c>
      <c r="C119" s="3" t="s">
        <v>121</v>
      </c>
      <c r="D119" s="2" t="s">
        <v>728</v>
      </c>
      <c r="E119" s="2" t="s">
        <v>728</v>
      </c>
      <c r="F119" s="3" t="s">
        <v>121</v>
      </c>
      <c r="G119" s="3" t="s">
        <v>522</v>
      </c>
      <c r="H119" s="11">
        <f>IFERROR(INDEX(FinalOpSharingDE!$A$2:$M$333,MATCH(OperationalSharingDetail!$F119,FinalOpSharingDE!$A$2:$A$333,0),3),0)</f>
        <v>0</v>
      </c>
      <c r="I119" s="11">
        <f>IFERROR(INDEX(FinalOpSharingDE!$A$2:$M$333,MATCH(OperationalSharingDetail!$F119,FinalOpSharingDE!$A$2:$A$333,0),8),0)</f>
        <v>0</v>
      </c>
      <c r="J119" s="11">
        <f>IFERROR(INDEX(FinalOpSharingDE!$A$2:$M$333,MATCH(OperationalSharingDetail!$F119,FinalOpSharingDE!$A$2:$A$333,0),6),0)</f>
        <v>0</v>
      </c>
      <c r="K119" s="11">
        <f>IFERROR(INDEX(FinalOpSharingDE!$A$2:$M$333,MATCH(OperationalSharingDetail!$F119,FinalOpSharingDE!$A$2:$A$333,0),9),0)</f>
        <v>0</v>
      </c>
      <c r="L119" s="11">
        <f>IFERROR(INDEX(FinalOpSharingDE!$A$2:$M$333,MATCH(OperationalSharingDetail!$F119,FinalOpSharingDE!$A$2:$A$333,0),7),0)</f>
        <v>0</v>
      </c>
      <c r="M119" s="11">
        <f>IFERROR(INDEX(FinalOpSharingDE!$A$2:$M$333,MATCH(OperationalSharingDetail!$F119,FinalOpSharingDE!$A$2:$A$333,0),4),0)</f>
        <v>0</v>
      </c>
      <c r="N119" s="11">
        <f>IFERROR(INDEX(FinalOpSharingDE!$A$2:$M$333,MATCH(OperationalSharingDetail!$F119,FinalOpSharingDE!$A$2:$A$333,0),5),0)</f>
        <v>0</v>
      </c>
      <c r="O119" s="11">
        <f>IFERROR(INDEX(FinalOpSharingDE!$A$2:$M$333,MATCH(OperationalSharingDetail!$F119,FinalOpSharingDE!$A$2:$A$333,0),10),0)</f>
        <v>0</v>
      </c>
      <c r="P119" s="11">
        <f t="shared" si="4"/>
        <v>0</v>
      </c>
      <c r="Q119" s="11">
        <f t="shared" si="5"/>
        <v>0</v>
      </c>
      <c r="S119" s="29">
        <f t="shared" si="6"/>
        <v>0</v>
      </c>
      <c r="T119" s="32">
        <f t="shared" si="7"/>
        <v>0</v>
      </c>
    </row>
    <row r="120" spans="1:20" x14ac:dyDescent="0.25">
      <c r="A120" s="2">
        <v>2021</v>
      </c>
      <c r="B120" s="2" t="s">
        <v>385</v>
      </c>
      <c r="C120" s="3" t="s">
        <v>122</v>
      </c>
      <c r="D120" s="2" t="s">
        <v>728</v>
      </c>
      <c r="E120" s="2" t="s">
        <v>728</v>
      </c>
      <c r="F120" s="3" t="s">
        <v>122</v>
      </c>
      <c r="G120" s="3" t="s">
        <v>523</v>
      </c>
      <c r="H120" s="11">
        <f>IFERROR(INDEX(FinalOpSharingDE!$A$2:$M$333,MATCH(OperationalSharingDetail!$F120,FinalOpSharingDE!$A$2:$A$333,0),3),0)</f>
        <v>8</v>
      </c>
      <c r="I120" s="11">
        <f>IFERROR(INDEX(FinalOpSharingDE!$A$2:$M$333,MATCH(OperationalSharingDetail!$F120,FinalOpSharingDE!$A$2:$A$333,0),8),0)</f>
        <v>5</v>
      </c>
      <c r="J120" s="11">
        <f>IFERROR(INDEX(FinalOpSharingDE!$A$2:$M$333,MATCH(OperationalSharingDetail!$F120,FinalOpSharingDE!$A$2:$A$333,0),6),0)</f>
        <v>0</v>
      </c>
      <c r="K120" s="11">
        <f>IFERROR(INDEX(FinalOpSharingDE!$A$2:$M$333,MATCH(OperationalSharingDetail!$F120,FinalOpSharingDE!$A$2:$A$333,0),9),0)</f>
        <v>5</v>
      </c>
      <c r="L120" s="11">
        <f>IFERROR(INDEX(FinalOpSharingDE!$A$2:$M$333,MATCH(OperationalSharingDetail!$F120,FinalOpSharingDE!$A$2:$A$333,0),7),0)</f>
        <v>0</v>
      </c>
      <c r="M120" s="11">
        <f>IFERROR(INDEX(FinalOpSharingDE!$A$2:$M$333,MATCH(OperationalSharingDetail!$F120,FinalOpSharingDE!$A$2:$A$333,0),4),0)</f>
        <v>0</v>
      </c>
      <c r="N120" s="11">
        <f>IFERROR(INDEX(FinalOpSharingDE!$A$2:$M$333,MATCH(OperationalSharingDetail!$F120,FinalOpSharingDE!$A$2:$A$333,0),5),0)</f>
        <v>3</v>
      </c>
      <c r="O120" s="11">
        <f>IFERROR(INDEX(FinalOpSharingDE!$A$2:$M$333,MATCH(OperationalSharingDetail!$F120,FinalOpSharingDE!$A$2:$A$333,0),10),0)</f>
        <v>0</v>
      </c>
      <c r="P120" s="11">
        <f t="shared" si="4"/>
        <v>21</v>
      </c>
      <c r="Q120" s="11">
        <f t="shared" si="5"/>
        <v>21</v>
      </c>
      <c r="S120" s="29">
        <f t="shared" si="6"/>
        <v>21</v>
      </c>
      <c r="T120" s="32">
        <f t="shared" si="7"/>
        <v>0</v>
      </c>
    </row>
    <row r="121" spans="1:20" x14ac:dyDescent="0.25">
      <c r="A121" s="2">
        <v>2021</v>
      </c>
      <c r="B121" s="2" t="s">
        <v>382</v>
      </c>
      <c r="C121" s="3" t="s">
        <v>123</v>
      </c>
      <c r="D121" s="2" t="s">
        <v>728</v>
      </c>
      <c r="E121" s="2" t="s">
        <v>728</v>
      </c>
      <c r="F121" s="3" t="s">
        <v>123</v>
      </c>
      <c r="G121" s="3" t="s">
        <v>524</v>
      </c>
      <c r="H121" s="11">
        <f>IFERROR(INDEX(FinalOpSharingDE!$A$2:$M$333,MATCH(OperationalSharingDetail!$F121,FinalOpSharingDE!$A$2:$A$333,0),3),0)</f>
        <v>8</v>
      </c>
      <c r="I121" s="11">
        <f>IFERROR(INDEX(FinalOpSharingDE!$A$2:$M$333,MATCH(OperationalSharingDetail!$F121,FinalOpSharingDE!$A$2:$A$333,0),8),0)</f>
        <v>0</v>
      </c>
      <c r="J121" s="11">
        <f>IFERROR(INDEX(FinalOpSharingDE!$A$2:$M$333,MATCH(OperationalSharingDetail!$F121,FinalOpSharingDE!$A$2:$A$333,0),6),0)</f>
        <v>0</v>
      </c>
      <c r="K121" s="11">
        <f>IFERROR(INDEX(FinalOpSharingDE!$A$2:$M$333,MATCH(OperationalSharingDetail!$F121,FinalOpSharingDE!$A$2:$A$333,0),9),0)</f>
        <v>5</v>
      </c>
      <c r="L121" s="11">
        <f>IFERROR(INDEX(FinalOpSharingDE!$A$2:$M$333,MATCH(OperationalSharingDetail!$F121,FinalOpSharingDE!$A$2:$A$333,0),7),0)</f>
        <v>5</v>
      </c>
      <c r="M121" s="11">
        <f>IFERROR(INDEX(FinalOpSharingDE!$A$2:$M$333,MATCH(OperationalSharingDetail!$F121,FinalOpSharingDE!$A$2:$A$333,0),4),0)</f>
        <v>3</v>
      </c>
      <c r="N121" s="11">
        <f>IFERROR(INDEX(FinalOpSharingDE!$A$2:$M$333,MATCH(OperationalSharingDetail!$F121,FinalOpSharingDE!$A$2:$A$333,0),5),0)</f>
        <v>0</v>
      </c>
      <c r="O121" s="11">
        <f>IFERROR(INDEX(FinalOpSharingDE!$A$2:$M$333,MATCH(OperationalSharingDetail!$F121,FinalOpSharingDE!$A$2:$A$333,0),10),0)</f>
        <v>0</v>
      </c>
      <c r="P121" s="11">
        <f t="shared" si="4"/>
        <v>21</v>
      </c>
      <c r="Q121" s="11">
        <f t="shared" si="5"/>
        <v>21</v>
      </c>
      <c r="S121" s="29">
        <f t="shared" si="6"/>
        <v>21</v>
      </c>
      <c r="T121" s="32">
        <f t="shared" si="7"/>
        <v>0</v>
      </c>
    </row>
    <row r="122" spans="1:20" x14ac:dyDescent="0.25">
      <c r="A122" s="2">
        <v>2021</v>
      </c>
      <c r="B122" s="2" t="s">
        <v>383</v>
      </c>
      <c r="C122" s="3" t="s">
        <v>124</v>
      </c>
      <c r="D122" s="2" t="s">
        <v>728</v>
      </c>
      <c r="E122" s="2" t="s">
        <v>728</v>
      </c>
      <c r="F122" s="3" t="s">
        <v>124</v>
      </c>
      <c r="G122" s="3" t="s">
        <v>525</v>
      </c>
      <c r="H122" s="11">
        <f>IFERROR(INDEX(FinalOpSharingDE!$A$2:$M$333,MATCH(OperationalSharingDetail!$F122,FinalOpSharingDE!$A$2:$A$333,0),3),0)</f>
        <v>0</v>
      </c>
      <c r="I122" s="11">
        <f>IFERROR(INDEX(FinalOpSharingDE!$A$2:$M$333,MATCH(OperationalSharingDetail!$F122,FinalOpSharingDE!$A$2:$A$333,0),8),0)</f>
        <v>0</v>
      </c>
      <c r="J122" s="11">
        <f>IFERROR(INDEX(FinalOpSharingDE!$A$2:$M$333,MATCH(OperationalSharingDetail!$F122,FinalOpSharingDE!$A$2:$A$333,0),6),0)</f>
        <v>0</v>
      </c>
      <c r="K122" s="11">
        <f>IFERROR(INDEX(FinalOpSharingDE!$A$2:$M$333,MATCH(OperationalSharingDetail!$F122,FinalOpSharingDE!$A$2:$A$333,0),9),0)</f>
        <v>0</v>
      </c>
      <c r="L122" s="11">
        <f>IFERROR(INDEX(FinalOpSharingDE!$A$2:$M$333,MATCH(OperationalSharingDetail!$F122,FinalOpSharingDE!$A$2:$A$333,0),7),0)</f>
        <v>0</v>
      </c>
      <c r="M122" s="11">
        <f>IFERROR(INDEX(FinalOpSharingDE!$A$2:$M$333,MATCH(OperationalSharingDetail!$F122,FinalOpSharingDE!$A$2:$A$333,0),4),0)</f>
        <v>0</v>
      </c>
      <c r="N122" s="11">
        <f>IFERROR(INDEX(FinalOpSharingDE!$A$2:$M$333,MATCH(OperationalSharingDetail!$F122,FinalOpSharingDE!$A$2:$A$333,0),5),0)</f>
        <v>0</v>
      </c>
      <c r="O122" s="11">
        <f>IFERROR(INDEX(FinalOpSharingDE!$A$2:$M$333,MATCH(OperationalSharingDetail!$F122,FinalOpSharingDE!$A$2:$A$333,0),10),0)</f>
        <v>0</v>
      </c>
      <c r="P122" s="11">
        <f t="shared" si="4"/>
        <v>0</v>
      </c>
      <c r="Q122" s="11">
        <f t="shared" si="5"/>
        <v>0</v>
      </c>
      <c r="S122" s="29">
        <f t="shared" si="6"/>
        <v>0</v>
      </c>
      <c r="T122" s="32">
        <f t="shared" si="7"/>
        <v>0</v>
      </c>
    </row>
    <row r="123" spans="1:20" x14ac:dyDescent="0.25">
      <c r="A123" s="2">
        <v>2021</v>
      </c>
      <c r="B123" s="2" t="s">
        <v>381</v>
      </c>
      <c r="C123" s="3" t="s">
        <v>125</v>
      </c>
      <c r="D123" s="2" t="s">
        <v>728</v>
      </c>
      <c r="E123" s="2" t="s">
        <v>728</v>
      </c>
      <c r="F123" s="3" t="s">
        <v>125</v>
      </c>
      <c r="G123" s="3" t="s">
        <v>526</v>
      </c>
      <c r="H123" s="11">
        <f>IFERROR(INDEX(FinalOpSharingDE!$A$2:$M$333,MATCH(OperationalSharingDetail!$F123,FinalOpSharingDE!$A$2:$A$333,0),3),0)</f>
        <v>8</v>
      </c>
      <c r="I123" s="11">
        <f>IFERROR(INDEX(FinalOpSharingDE!$A$2:$M$333,MATCH(OperationalSharingDetail!$F123,FinalOpSharingDE!$A$2:$A$333,0),8),0)</f>
        <v>5</v>
      </c>
      <c r="J123" s="11">
        <f>IFERROR(INDEX(FinalOpSharingDE!$A$2:$M$333,MATCH(OperationalSharingDetail!$F123,FinalOpSharingDE!$A$2:$A$333,0),6),0)</f>
        <v>0</v>
      </c>
      <c r="K123" s="11">
        <f>IFERROR(INDEX(FinalOpSharingDE!$A$2:$M$333,MATCH(OperationalSharingDetail!$F123,FinalOpSharingDE!$A$2:$A$333,0),9),0)</f>
        <v>5</v>
      </c>
      <c r="L123" s="11">
        <f>IFERROR(INDEX(FinalOpSharingDE!$A$2:$M$333,MATCH(OperationalSharingDetail!$F123,FinalOpSharingDE!$A$2:$A$333,0),7),0)</f>
        <v>5</v>
      </c>
      <c r="M123" s="11">
        <f>IFERROR(INDEX(FinalOpSharingDE!$A$2:$M$333,MATCH(OperationalSharingDetail!$F123,FinalOpSharingDE!$A$2:$A$333,0),4),0)</f>
        <v>3</v>
      </c>
      <c r="N123" s="11">
        <f>IFERROR(INDEX(FinalOpSharingDE!$A$2:$M$333,MATCH(OperationalSharingDetail!$F123,FinalOpSharingDE!$A$2:$A$333,0),5),0)</f>
        <v>0</v>
      </c>
      <c r="O123" s="11">
        <f>IFERROR(INDEX(FinalOpSharingDE!$A$2:$M$333,MATCH(OperationalSharingDetail!$F123,FinalOpSharingDE!$A$2:$A$333,0),10),0)</f>
        <v>0</v>
      </c>
      <c r="P123" s="11">
        <f t="shared" si="4"/>
        <v>26</v>
      </c>
      <c r="Q123" s="11">
        <f t="shared" si="5"/>
        <v>21</v>
      </c>
      <c r="S123" s="29">
        <f t="shared" si="6"/>
        <v>21</v>
      </c>
      <c r="T123" s="32">
        <f t="shared" si="7"/>
        <v>0</v>
      </c>
    </row>
    <row r="124" spans="1:20" x14ac:dyDescent="0.25">
      <c r="A124" s="2">
        <v>2021</v>
      </c>
      <c r="B124" s="2" t="s">
        <v>382</v>
      </c>
      <c r="C124" s="3" t="s">
        <v>129</v>
      </c>
      <c r="D124" s="2" t="s">
        <v>728</v>
      </c>
      <c r="E124" s="2" t="s">
        <v>728</v>
      </c>
      <c r="F124" s="3" t="s">
        <v>129</v>
      </c>
      <c r="G124" s="3" t="s">
        <v>128</v>
      </c>
      <c r="H124" s="11">
        <f>IFERROR(INDEX(FinalOpSharingDE!$A$2:$M$333,MATCH(OperationalSharingDetail!$F124,FinalOpSharingDE!$A$2:$A$333,0),3),0)</f>
        <v>8</v>
      </c>
      <c r="I124" s="11">
        <f>IFERROR(INDEX(FinalOpSharingDE!$A$2:$M$333,MATCH(OperationalSharingDetail!$F124,FinalOpSharingDE!$A$2:$A$333,0),8),0)</f>
        <v>0</v>
      </c>
      <c r="J124" s="11">
        <f>IFERROR(INDEX(FinalOpSharingDE!$A$2:$M$333,MATCH(OperationalSharingDetail!$F124,FinalOpSharingDE!$A$2:$A$333,0),6),0)</f>
        <v>0</v>
      </c>
      <c r="K124" s="11">
        <f>IFERROR(INDEX(FinalOpSharingDE!$A$2:$M$333,MATCH(OperationalSharingDetail!$F124,FinalOpSharingDE!$A$2:$A$333,0),9),0)</f>
        <v>5</v>
      </c>
      <c r="L124" s="11">
        <f>IFERROR(INDEX(FinalOpSharingDE!$A$2:$M$333,MATCH(OperationalSharingDetail!$F124,FinalOpSharingDE!$A$2:$A$333,0),7),0)</f>
        <v>0</v>
      </c>
      <c r="M124" s="11">
        <f>IFERROR(INDEX(FinalOpSharingDE!$A$2:$M$333,MATCH(OperationalSharingDetail!$F124,FinalOpSharingDE!$A$2:$A$333,0),4),0)</f>
        <v>0</v>
      </c>
      <c r="N124" s="11">
        <f>IFERROR(INDEX(FinalOpSharingDE!$A$2:$M$333,MATCH(OperationalSharingDetail!$F124,FinalOpSharingDE!$A$2:$A$333,0),5),0)</f>
        <v>3</v>
      </c>
      <c r="O124" s="11">
        <f>IFERROR(INDEX(FinalOpSharingDE!$A$2:$M$333,MATCH(OperationalSharingDetail!$F124,FinalOpSharingDE!$A$2:$A$333,0),10),0)</f>
        <v>0</v>
      </c>
      <c r="P124" s="11">
        <f t="shared" si="4"/>
        <v>16</v>
      </c>
      <c r="Q124" s="11">
        <f t="shared" si="5"/>
        <v>16</v>
      </c>
      <c r="S124" s="29">
        <f t="shared" si="6"/>
        <v>16</v>
      </c>
      <c r="T124" s="32">
        <f t="shared" si="7"/>
        <v>0</v>
      </c>
    </row>
    <row r="125" spans="1:20" x14ac:dyDescent="0.25">
      <c r="A125" s="2">
        <v>2021</v>
      </c>
      <c r="B125" s="2" t="s">
        <v>385</v>
      </c>
      <c r="C125" s="3" t="s">
        <v>126</v>
      </c>
      <c r="D125" s="2" t="s">
        <v>728</v>
      </c>
      <c r="E125" s="2" t="s">
        <v>728</v>
      </c>
      <c r="F125" s="3" t="s">
        <v>126</v>
      </c>
      <c r="G125" s="3" t="s">
        <v>527</v>
      </c>
      <c r="H125" s="11">
        <f>IFERROR(INDEX(FinalOpSharingDE!$A$2:$M$333,MATCH(OperationalSharingDetail!$F125,FinalOpSharingDE!$A$2:$A$333,0),3),0)</f>
        <v>8</v>
      </c>
      <c r="I125" s="11">
        <f>IFERROR(INDEX(FinalOpSharingDE!$A$2:$M$333,MATCH(OperationalSharingDetail!$F125,FinalOpSharingDE!$A$2:$A$333,0),8),0)</f>
        <v>5</v>
      </c>
      <c r="J125" s="11">
        <f>IFERROR(INDEX(FinalOpSharingDE!$A$2:$M$333,MATCH(OperationalSharingDetail!$F125,FinalOpSharingDE!$A$2:$A$333,0),6),0)</f>
        <v>5</v>
      </c>
      <c r="K125" s="11">
        <f>IFERROR(INDEX(FinalOpSharingDE!$A$2:$M$333,MATCH(OperationalSharingDetail!$F125,FinalOpSharingDE!$A$2:$A$333,0),9),0)</f>
        <v>0</v>
      </c>
      <c r="L125" s="11">
        <f>IFERROR(INDEX(FinalOpSharingDE!$A$2:$M$333,MATCH(OperationalSharingDetail!$F125,FinalOpSharingDE!$A$2:$A$333,0),7),0)</f>
        <v>5</v>
      </c>
      <c r="M125" s="11">
        <f>IFERROR(INDEX(FinalOpSharingDE!$A$2:$M$333,MATCH(OperationalSharingDetail!$F125,FinalOpSharingDE!$A$2:$A$333,0),4),0)</f>
        <v>3</v>
      </c>
      <c r="N125" s="11">
        <f>IFERROR(INDEX(FinalOpSharingDE!$A$2:$M$333,MATCH(OperationalSharingDetail!$F125,FinalOpSharingDE!$A$2:$A$333,0),5),0)</f>
        <v>3</v>
      </c>
      <c r="O125" s="11">
        <f>IFERROR(INDEX(FinalOpSharingDE!$A$2:$M$333,MATCH(OperationalSharingDetail!$F125,FinalOpSharingDE!$A$2:$A$333,0),10),0)</f>
        <v>0</v>
      </c>
      <c r="P125" s="11">
        <f t="shared" si="4"/>
        <v>29</v>
      </c>
      <c r="Q125" s="11">
        <f t="shared" si="5"/>
        <v>21</v>
      </c>
      <c r="S125" s="29">
        <f t="shared" si="6"/>
        <v>21</v>
      </c>
      <c r="T125" s="32">
        <f t="shared" si="7"/>
        <v>0</v>
      </c>
    </row>
    <row r="126" spans="1:20" x14ac:dyDescent="0.25">
      <c r="A126" s="2">
        <v>2021</v>
      </c>
      <c r="B126" s="2" t="s">
        <v>385</v>
      </c>
      <c r="C126" s="3" t="s">
        <v>156</v>
      </c>
      <c r="D126" s="2" t="s">
        <v>728</v>
      </c>
      <c r="E126" s="2" t="s">
        <v>728</v>
      </c>
      <c r="F126" s="3" t="s">
        <v>156</v>
      </c>
      <c r="G126" s="3" t="s">
        <v>553</v>
      </c>
      <c r="H126" s="11">
        <f>IFERROR(INDEX(FinalOpSharingDE!$A$2:$M$333,MATCH(OperationalSharingDetail!$F126,FinalOpSharingDE!$A$2:$A$333,0),3),0)</f>
        <v>0</v>
      </c>
      <c r="I126" s="11">
        <f>IFERROR(INDEX(FinalOpSharingDE!$A$2:$M$333,MATCH(OperationalSharingDetail!$F126,FinalOpSharingDE!$A$2:$A$333,0),8),0)</f>
        <v>0</v>
      </c>
      <c r="J126" s="11">
        <f>IFERROR(INDEX(FinalOpSharingDE!$A$2:$M$333,MATCH(OperationalSharingDetail!$F126,FinalOpSharingDE!$A$2:$A$333,0),6),0)</f>
        <v>0</v>
      </c>
      <c r="K126" s="11">
        <f>IFERROR(INDEX(FinalOpSharingDE!$A$2:$M$333,MATCH(OperationalSharingDetail!$F126,FinalOpSharingDE!$A$2:$A$333,0),9),0)</f>
        <v>0</v>
      </c>
      <c r="L126" s="11">
        <f>IFERROR(INDEX(FinalOpSharingDE!$A$2:$M$333,MATCH(OperationalSharingDetail!$F126,FinalOpSharingDE!$A$2:$A$333,0),7),0)</f>
        <v>0</v>
      </c>
      <c r="M126" s="11">
        <f>IFERROR(INDEX(FinalOpSharingDE!$A$2:$M$333,MATCH(OperationalSharingDetail!$F126,FinalOpSharingDE!$A$2:$A$333,0),4),0)</f>
        <v>3</v>
      </c>
      <c r="N126" s="11">
        <f>IFERROR(INDEX(FinalOpSharingDE!$A$2:$M$333,MATCH(OperationalSharingDetail!$F126,FinalOpSharingDE!$A$2:$A$333,0),5),0)</f>
        <v>0</v>
      </c>
      <c r="O126" s="11">
        <f>IFERROR(INDEX(FinalOpSharingDE!$A$2:$M$333,MATCH(OperationalSharingDetail!$F126,FinalOpSharingDE!$A$2:$A$333,0),10),0)</f>
        <v>0</v>
      </c>
      <c r="P126" s="11">
        <f t="shared" si="4"/>
        <v>3</v>
      </c>
      <c r="Q126" s="11">
        <f t="shared" si="5"/>
        <v>3</v>
      </c>
      <c r="S126" s="29">
        <f t="shared" si="6"/>
        <v>3</v>
      </c>
      <c r="T126" s="32">
        <f t="shared" si="7"/>
        <v>0</v>
      </c>
    </row>
    <row r="127" spans="1:20" x14ac:dyDescent="0.25">
      <c r="A127" s="2">
        <v>2021</v>
      </c>
      <c r="B127" s="2" t="s">
        <v>382</v>
      </c>
      <c r="C127" s="3" t="s">
        <v>130</v>
      </c>
      <c r="D127" s="2" t="s">
        <v>728</v>
      </c>
      <c r="E127" s="2" t="s">
        <v>728</v>
      </c>
      <c r="F127" s="3" t="s">
        <v>130</v>
      </c>
      <c r="G127" s="3" t="s">
        <v>529</v>
      </c>
      <c r="H127" s="11">
        <f>IFERROR(INDEX(FinalOpSharingDE!$A$2:$M$333,MATCH(OperationalSharingDetail!$F127,FinalOpSharingDE!$A$2:$A$333,0),3),0)</f>
        <v>0</v>
      </c>
      <c r="I127" s="11">
        <f>IFERROR(INDEX(FinalOpSharingDE!$A$2:$M$333,MATCH(OperationalSharingDetail!$F127,FinalOpSharingDE!$A$2:$A$333,0),8),0)</f>
        <v>0</v>
      </c>
      <c r="J127" s="11">
        <f>IFERROR(INDEX(FinalOpSharingDE!$A$2:$M$333,MATCH(OperationalSharingDetail!$F127,FinalOpSharingDE!$A$2:$A$333,0),6),0)</f>
        <v>5</v>
      </c>
      <c r="K127" s="11">
        <f>IFERROR(INDEX(FinalOpSharingDE!$A$2:$M$333,MATCH(OperationalSharingDetail!$F127,FinalOpSharingDE!$A$2:$A$333,0),9),0)</f>
        <v>5</v>
      </c>
      <c r="L127" s="11">
        <f>IFERROR(INDEX(FinalOpSharingDE!$A$2:$M$333,MATCH(OperationalSharingDetail!$F127,FinalOpSharingDE!$A$2:$A$333,0),7),0)</f>
        <v>0</v>
      </c>
      <c r="M127" s="11">
        <f>IFERROR(INDEX(FinalOpSharingDE!$A$2:$M$333,MATCH(OperationalSharingDetail!$F127,FinalOpSharingDE!$A$2:$A$333,0),4),0)</f>
        <v>0</v>
      </c>
      <c r="N127" s="11">
        <f>IFERROR(INDEX(FinalOpSharingDE!$A$2:$M$333,MATCH(OperationalSharingDetail!$F127,FinalOpSharingDE!$A$2:$A$333,0),5),0)</f>
        <v>0</v>
      </c>
      <c r="O127" s="11">
        <f>IFERROR(INDEX(FinalOpSharingDE!$A$2:$M$333,MATCH(OperationalSharingDetail!$F127,FinalOpSharingDE!$A$2:$A$333,0),10),0)</f>
        <v>0</v>
      </c>
      <c r="P127" s="11">
        <f t="shared" si="4"/>
        <v>10</v>
      </c>
      <c r="Q127" s="11">
        <f t="shared" si="5"/>
        <v>10</v>
      </c>
      <c r="S127" s="29">
        <f t="shared" si="6"/>
        <v>10</v>
      </c>
      <c r="T127" s="32">
        <f t="shared" si="7"/>
        <v>0</v>
      </c>
    </row>
    <row r="128" spans="1:20" x14ac:dyDescent="0.25">
      <c r="A128" s="2">
        <v>2021</v>
      </c>
      <c r="B128" s="2" t="s">
        <v>383</v>
      </c>
      <c r="C128" s="3" t="s">
        <v>131</v>
      </c>
      <c r="D128" s="2" t="s">
        <v>728</v>
      </c>
      <c r="E128" s="2" t="s">
        <v>728</v>
      </c>
      <c r="F128" s="3" t="s">
        <v>131</v>
      </c>
      <c r="G128" s="3" t="s">
        <v>530</v>
      </c>
      <c r="H128" s="11">
        <f>IFERROR(INDEX(FinalOpSharingDE!$A$2:$M$333,MATCH(OperationalSharingDetail!$F128,FinalOpSharingDE!$A$2:$A$333,0),3),0)</f>
        <v>8</v>
      </c>
      <c r="I128" s="11">
        <f>IFERROR(INDEX(FinalOpSharingDE!$A$2:$M$333,MATCH(OperationalSharingDetail!$F128,FinalOpSharingDE!$A$2:$A$333,0),8),0)</f>
        <v>5</v>
      </c>
      <c r="J128" s="11">
        <f>IFERROR(INDEX(FinalOpSharingDE!$A$2:$M$333,MATCH(OperationalSharingDetail!$F128,FinalOpSharingDE!$A$2:$A$333,0),6),0)</f>
        <v>0</v>
      </c>
      <c r="K128" s="11">
        <f>IFERROR(INDEX(FinalOpSharingDE!$A$2:$M$333,MATCH(OperationalSharingDetail!$F128,FinalOpSharingDE!$A$2:$A$333,0),9),0)</f>
        <v>5</v>
      </c>
      <c r="L128" s="11">
        <f>IFERROR(INDEX(FinalOpSharingDE!$A$2:$M$333,MATCH(OperationalSharingDetail!$F128,FinalOpSharingDE!$A$2:$A$333,0),7),0)</f>
        <v>0</v>
      </c>
      <c r="M128" s="11">
        <f>IFERROR(INDEX(FinalOpSharingDE!$A$2:$M$333,MATCH(OperationalSharingDetail!$F128,FinalOpSharingDE!$A$2:$A$333,0),4),0)</f>
        <v>0</v>
      </c>
      <c r="N128" s="11">
        <f>IFERROR(INDEX(FinalOpSharingDE!$A$2:$M$333,MATCH(OperationalSharingDetail!$F128,FinalOpSharingDE!$A$2:$A$333,0),5),0)</f>
        <v>3</v>
      </c>
      <c r="O128" s="11">
        <f>IFERROR(INDEX(FinalOpSharingDE!$A$2:$M$333,MATCH(OperationalSharingDetail!$F128,FinalOpSharingDE!$A$2:$A$333,0),10),0)</f>
        <v>0</v>
      </c>
      <c r="P128" s="11">
        <f t="shared" si="4"/>
        <v>21</v>
      </c>
      <c r="Q128" s="11">
        <f t="shared" si="5"/>
        <v>21</v>
      </c>
      <c r="S128" s="29">
        <f t="shared" si="6"/>
        <v>21</v>
      </c>
      <c r="T128" s="32">
        <f t="shared" si="7"/>
        <v>0</v>
      </c>
    </row>
    <row r="129" spans="1:20" x14ac:dyDescent="0.25">
      <c r="A129" s="2">
        <v>2021</v>
      </c>
      <c r="B129" s="2" t="s">
        <v>382</v>
      </c>
      <c r="C129" s="3" t="s">
        <v>132</v>
      </c>
      <c r="D129" s="2" t="s">
        <v>728</v>
      </c>
      <c r="E129" s="2" t="s">
        <v>728</v>
      </c>
      <c r="F129" s="3" t="s">
        <v>132</v>
      </c>
      <c r="G129" s="3" t="s">
        <v>531</v>
      </c>
      <c r="H129" s="11">
        <f>IFERROR(INDEX(FinalOpSharingDE!$A$2:$M$333,MATCH(OperationalSharingDetail!$F129,FinalOpSharingDE!$A$2:$A$333,0),3),0)</f>
        <v>8</v>
      </c>
      <c r="I129" s="11">
        <f>IFERROR(INDEX(FinalOpSharingDE!$A$2:$M$333,MATCH(OperationalSharingDetail!$F129,FinalOpSharingDE!$A$2:$A$333,0),8),0)</f>
        <v>5</v>
      </c>
      <c r="J129" s="11">
        <f>IFERROR(INDEX(FinalOpSharingDE!$A$2:$M$333,MATCH(OperationalSharingDetail!$F129,FinalOpSharingDE!$A$2:$A$333,0),6),0)</f>
        <v>0</v>
      </c>
      <c r="K129" s="11">
        <f>IFERROR(INDEX(FinalOpSharingDE!$A$2:$M$333,MATCH(OperationalSharingDetail!$F129,FinalOpSharingDE!$A$2:$A$333,0),9),0)</f>
        <v>5</v>
      </c>
      <c r="L129" s="11">
        <f>IFERROR(INDEX(FinalOpSharingDE!$A$2:$M$333,MATCH(OperationalSharingDetail!$F129,FinalOpSharingDE!$A$2:$A$333,0),7),0)</f>
        <v>5</v>
      </c>
      <c r="M129" s="11">
        <f>IFERROR(INDEX(FinalOpSharingDE!$A$2:$M$333,MATCH(OperationalSharingDetail!$F129,FinalOpSharingDE!$A$2:$A$333,0),4),0)</f>
        <v>3</v>
      </c>
      <c r="N129" s="11">
        <f>IFERROR(INDEX(FinalOpSharingDE!$A$2:$M$333,MATCH(OperationalSharingDetail!$F129,FinalOpSharingDE!$A$2:$A$333,0),5),0)</f>
        <v>0</v>
      </c>
      <c r="O129" s="11">
        <f>IFERROR(INDEX(FinalOpSharingDE!$A$2:$M$333,MATCH(OperationalSharingDetail!$F129,FinalOpSharingDE!$A$2:$A$333,0),10),0)</f>
        <v>3</v>
      </c>
      <c r="P129" s="11">
        <f t="shared" si="4"/>
        <v>29</v>
      </c>
      <c r="Q129" s="11">
        <f t="shared" si="5"/>
        <v>21</v>
      </c>
      <c r="S129" s="29">
        <f t="shared" si="6"/>
        <v>21</v>
      </c>
      <c r="T129" s="32">
        <f t="shared" si="7"/>
        <v>0</v>
      </c>
    </row>
    <row r="130" spans="1:20" x14ac:dyDescent="0.25">
      <c r="A130" s="2">
        <v>2021</v>
      </c>
      <c r="B130" s="2" t="s">
        <v>381</v>
      </c>
      <c r="C130" s="3" t="s">
        <v>133</v>
      </c>
      <c r="D130" s="2" t="s">
        <v>728</v>
      </c>
      <c r="E130" s="2" t="s">
        <v>728</v>
      </c>
      <c r="F130" s="3" t="s">
        <v>133</v>
      </c>
      <c r="G130" s="3" t="s">
        <v>532</v>
      </c>
      <c r="H130" s="11">
        <f>IFERROR(INDEX(FinalOpSharingDE!$A$2:$M$333,MATCH(OperationalSharingDetail!$F130,FinalOpSharingDE!$A$2:$A$333,0),3),0)</f>
        <v>8</v>
      </c>
      <c r="I130" s="11">
        <f>IFERROR(INDEX(FinalOpSharingDE!$A$2:$M$333,MATCH(OperationalSharingDetail!$F130,FinalOpSharingDE!$A$2:$A$333,0),8),0)</f>
        <v>0</v>
      </c>
      <c r="J130" s="11">
        <f>IFERROR(INDEX(FinalOpSharingDE!$A$2:$M$333,MATCH(OperationalSharingDetail!$F130,FinalOpSharingDE!$A$2:$A$333,0),6),0)</f>
        <v>0</v>
      </c>
      <c r="K130" s="11">
        <f>IFERROR(INDEX(FinalOpSharingDE!$A$2:$M$333,MATCH(OperationalSharingDetail!$F130,FinalOpSharingDE!$A$2:$A$333,0),9),0)</f>
        <v>5</v>
      </c>
      <c r="L130" s="11">
        <f>IFERROR(INDEX(FinalOpSharingDE!$A$2:$M$333,MATCH(OperationalSharingDetail!$F130,FinalOpSharingDE!$A$2:$A$333,0),7),0)</f>
        <v>0</v>
      </c>
      <c r="M130" s="11">
        <f>IFERROR(INDEX(FinalOpSharingDE!$A$2:$M$333,MATCH(OperationalSharingDetail!$F130,FinalOpSharingDE!$A$2:$A$333,0),4),0)</f>
        <v>3</v>
      </c>
      <c r="N130" s="11">
        <f>IFERROR(INDEX(FinalOpSharingDE!$A$2:$M$333,MATCH(OperationalSharingDetail!$F130,FinalOpSharingDE!$A$2:$A$333,0),5),0)</f>
        <v>3</v>
      </c>
      <c r="O130" s="11">
        <f>IFERROR(INDEX(FinalOpSharingDE!$A$2:$M$333,MATCH(OperationalSharingDetail!$F130,FinalOpSharingDE!$A$2:$A$333,0),10),0)</f>
        <v>0</v>
      </c>
      <c r="P130" s="11">
        <f t="shared" si="4"/>
        <v>19</v>
      </c>
      <c r="Q130" s="11">
        <f t="shared" si="5"/>
        <v>19</v>
      </c>
      <c r="S130" s="29">
        <f t="shared" si="6"/>
        <v>19</v>
      </c>
      <c r="T130" s="32">
        <f t="shared" si="7"/>
        <v>0</v>
      </c>
    </row>
    <row r="131" spans="1:20" x14ac:dyDescent="0.25">
      <c r="A131" s="2">
        <v>2021</v>
      </c>
      <c r="B131" s="2" t="s">
        <v>383</v>
      </c>
      <c r="C131" s="3" t="s">
        <v>136</v>
      </c>
      <c r="D131" s="2" t="s">
        <v>728</v>
      </c>
      <c r="E131" s="2" t="s">
        <v>728</v>
      </c>
      <c r="F131" s="3" t="s">
        <v>136</v>
      </c>
      <c r="G131" s="3" t="s">
        <v>535</v>
      </c>
      <c r="H131" s="11">
        <f>IFERROR(INDEX(FinalOpSharingDE!$A$2:$M$333,MATCH(OperationalSharingDetail!$F131,FinalOpSharingDE!$A$2:$A$333,0),3),0)</f>
        <v>8</v>
      </c>
      <c r="I131" s="11">
        <f>IFERROR(INDEX(FinalOpSharingDE!$A$2:$M$333,MATCH(OperationalSharingDetail!$F131,FinalOpSharingDE!$A$2:$A$333,0),8),0)</f>
        <v>5</v>
      </c>
      <c r="J131" s="11">
        <f>IFERROR(INDEX(FinalOpSharingDE!$A$2:$M$333,MATCH(OperationalSharingDetail!$F131,FinalOpSharingDE!$A$2:$A$333,0),6),0)</f>
        <v>5</v>
      </c>
      <c r="K131" s="11">
        <f>IFERROR(INDEX(FinalOpSharingDE!$A$2:$M$333,MATCH(OperationalSharingDetail!$F131,FinalOpSharingDE!$A$2:$A$333,0),9),0)</f>
        <v>5</v>
      </c>
      <c r="L131" s="11">
        <f>IFERROR(INDEX(FinalOpSharingDE!$A$2:$M$333,MATCH(OperationalSharingDetail!$F131,FinalOpSharingDE!$A$2:$A$333,0),7),0)</f>
        <v>5</v>
      </c>
      <c r="M131" s="11">
        <f>IFERROR(INDEX(FinalOpSharingDE!$A$2:$M$333,MATCH(OperationalSharingDetail!$F131,FinalOpSharingDE!$A$2:$A$333,0),4),0)</f>
        <v>0</v>
      </c>
      <c r="N131" s="11">
        <f>IFERROR(INDEX(FinalOpSharingDE!$A$2:$M$333,MATCH(OperationalSharingDetail!$F131,FinalOpSharingDE!$A$2:$A$333,0),5),0)</f>
        <v>3</v>
      </c>
      <c r="O131" s="11">
        <f>IFERROR(INDEX(FinalOpSharingDE!$A$2:$M$333,MATCH(OperationalSharingDetail!$F131,FinalOpSharingDE!$A$2:$A$333,0),10),0)</f>
        <v>3</v>
      </c>
      <c r="P131" s="11">
        <f t="shared" si="4"/>
        <v>34</v>
      </c>
      <c r="Q131" s="11">
        <f t="shared" si="5"/>
        <v>21</v>
      </c>
      <c r="S131" s="29">
        <f t="shared" si="6"/>
        <v>21</v>
      </c>
      <c r="T131" s="32">
        <f t="shared" si="7"/>
        <v>0</v>
      </c>
    </row>
    <row r="132" spans="1:20" x14ac:dyDescent="0.25">
      <c r="A132" s="2">
        <v>2021</v>
      </c>
      <c r="B132" s="2" t="s">
        <v>382</v>
      </c>
      <c r="C132" s="3" t="s">
        <v>137</v>
      </c>
      <c r="D132" s="2" t="s">
        <v>728</v>
      </c>
      <c r="E132" s="2" t="s">
        <v>728</v>
      </c>
      <c r="F132" s="3" t="s">
        <v>137</v>
      </c>
      <c r="G132" s="3" t="s">
        <v>536</v>
      </c>
      <c r="H132" s="11">
        <f>IFERROR(INDEX(FinalOpSharingDE!$A$2:$M$333,MATCH(OperationalSharingDetail!$F132,FinalOpSharingDE!$A$2:$A$333,0),3),0)</f>
        <v>8</v>
      </c>
      <c r="I132" s="11">
        <f>IFERROR(INDEX(FinalOpSharingDE!$A$2:$M$333,MATCH(OperationalSharingDetail!$F132,FinalOpSharingDE!$A$2:$A$333,0),8),0)</f>
        <v>5</v>
      </c>
      <c r="J132" s="11">
        <f>IFERROR(INDEX(FinalOpSharingDE!$A$2:$M$333,MATCH(OperationalSharingDetail!$F132,FinalOpSharingDE!$A$2:$A$333,0),6),0)</f>
        <v>5</v>
      </c>
      <c r="K132" s="11">
        <f>IFERROR(INDEX(FinalOpSharingDE!$A$2:$M$333,MATCH(OperationalSharingDetail!$F132,FinalOpSharingDE!$A$2:$A$333,0),9),0)</f>
        <v>5</v>
      </c>
      <c r="L132" s="11">
        <f>IFERROR(INDEX(FinalOpSharingDE!$A$2:$M$333,MATCH(OperationalSharingDetail!$F132,FinalOpSharingDE!$A$2:$A$333,0),7),0)</f>
        <v>0</v>
      </c>
      <c r="M132" s="11">
        <f>IFERROR(INDEX(FinalOpSharingDE!$A$2:$M$333,MATCH(OperationalSharingDetail!$F132,FinalOpSharingDE!$A$2:$A$333,0),4),0)</f>
        <v>0</v>
      </c>
      <c r="N132" s="11">
        <f>IFERROR(INDEX(FinalOpSharingDE!$A$2:$M$333,MATCH(OperationalSharingDetail!$F132,FinalOpSharingDE!$A$2:$A$333,0),5),0)</f>
        <v>0</v>
      </c>
      <c r="O132" s="11">
        <f>IFERROR(INDEX(FinalOpSharingDE!$A$2:$M$333,MATCH(OperationalSharingDetail!$F132,FinalOpSharingDE!$A$2:$A$333,0),10),0)</f>
        <v>0</v>
      </c>
      <c r="P132" s="11">
        <f t="shared" ref="P132:P195" si="8">SUM(H132:O132)</f>
        <v>23</v>
      </c>
      <c r="Q132" s="11">
        <f t="shared" si="5"/>
        <v>21</v>
      </c>
      <c r="S132" s="29">
        <f t="shared" si="6"/>
        <v>21</v>
      </c>
      <c r="T132" s="32">
        <f t="shared" si="7"/>
        <v>0</v>
      </c>
    </row>
    <row r="133" spans="1:20" x14ac:dyDescent="0.25">
      <c r="A133" s="2">
        <v>2021</v>
      </c>
      <c r="B133" s="2" t="s">
        <v>383</v>
      </c>
      <c r="C133" s="3" t="s">
        <v>138</v>
      </c>
      <c r="D133" s="2" t="s">
        <v>728</v>
      </c>
      <c r="E133" s="2" t="s">
        <v>728</v>
      </c>
      <c r="F133" s="3" t="s">
        <v>138</v>
      </c>
      <c r="G133" s="3" t="s">
        <v>537</v>
      </c>
      <c r="H133" s="11">
        <f>IFERROR(INDEX(FinalOpSharingDE!$A$2:$M$333,MATCH(OperationalSharingDetail!$F133,FinalOpSharingDE!$A$2:$A$333,0),3),0)</f>
        <v>0</v>
      </c>
      <c r="I133" s="11">
        <f>IFERROR(INDEX(FinalOpSharingDE!$A$2:$M$333,MATCH(OperationalSharingDetail!$F133,FinalOpSharingDE!$A$2:$A$333,0),8),0)</f>
        <v>0</v>
      </c>
      <c r="J133" s="11">
        <f>IFERROR(INDEX(FinalOpSharingDE!$A$2:$M$333,MATCH(OperationalSharingDetail!$F133,FinalOpSharingDE!$A$2:$A$333,0),6),0)</f>
        <v>0</v>
      </c>
      <c r="K133" s="11">
        <f>IFERROR(INDEX(FinalOpSharingDE!$A$2:$M$333,MATCH(OperationalSharingDetail!$F133,FinalOpSharingDE!$A$2:$A$333,0),9),0)</f>
        <v>0</v>
      </c>
      <c r="L133" s="11">
        <f>IFERROR(INDEX(FinalOpSharingDE!$A$2:$M$333,MATCH(OperationalSharingDetail!$F133,FinalOpSharingDE!$A$2:$A$333,0),7),0)</f>
        <v>0</v>
      </c>
      <c r="M133" s="11">
        <f>IFERROR(INDEX(FinalOpSharingDE!$A$2:$M$333,MATCH(OperationalSharingDetail!$F133,FinalOpSharingDE!$A$2:$A$333,0),4),0)</f>
        <v>0</v>
      </c>
      <c r="N133" s="11">
        <f>IFERROR(INDEX(FinalOpSharingDE!$A$2:$M$333,MATCH(OperationalSharingDetail!$F133,FinalOpSharingDE!$A$2:$A$333,0),5),0)</f>
        <v>0</v>
      </c>
      <c r="O133" s="11">
        <f>IFERROR(INDEX(FinalOpSharingDE!$A$2:$M$333,MATCH(OperationalSharingDetail!$F133,FinalOpSharingDE!$A$2:$A$333,0),10),0)</f>
        <v>0</v>
      </c>
      <c r="P133" s="11">
        <f t="shared" si="8"/>
        <v>0</v>
      </c>
      <c r="Q133" s="11">
        <f t="shared" ref="Q133:Q196" si="9">IF(P133&gt;21,21,P133)</f>
        <v>0</v>
      </c>
      <c r="S133" s="29">
        <f t="shared" ref="S133:S196" si="10">IF(P133&lt;22,P133,21)</f>
        <v>0</v>
      </c>
      <c r="T133" s="32">
        <f t="shared" ref="T133:T196" si="11">S133-Q133</f>
        <v>0</v>
      </c>
    </row>
    <row r="134" spans="1:20" x14ac:dyDescent="0.25">
      <c r="A134" s="2">
        <v>2021</v>
      </c>
      <c r="B134" s="2" t="s">
        <v>385</v>
      </c>
      <c r="C134" s="3" t="s">
        <v>140</v>
      </c>
      <c r="D134" s="2" t="s">
        <v>728</v>
      </c>
      <c r="E134" s="2" t="s">
        <v>728</v>
      </c>
      <c r="F134" s="3" t="s">
        <v>140</v>
      </c>
      <c r="G134" s="3" t="s">
        <v>538</v>
      </c>
      <c r="H134" s="11">
        <f>IFERROR(INDEX(FinalOpSharingDE!$A$2:$M$333,MATCH(OperationalSharingDetail!$F134,FinalOpSharingDE!$A$2:$A$333,0),3),0)</f>
        <v>0</v>
      </c>
      <c r="I134" s="11">
        <f>IFERROR(INDEX(FinalOpSharingDE!$A$2:$M$333,MATCH(OperationalSharingDetail!$F134,FinalOpSharingDE!$A$2:$A$333,0),8),0)</f>
        <v>0</v>
      </c>
      <c r="J134" s="11">
        <f>IFERROR(INDEX(FinalOpSharingDE!$A$2:$M$333,MATCH(OperationalSharingDetail!$F134,FinalOpSharingDE!$A$2:$A$333,0),6),0)</f>
        <v>5</v>
      </c>
      <c r="K134" s="11">
        <f>IFERROR(INDEX(FinalOpSharingDE!$A$2:$M$333,MATCH(OperationalSharingDetail!$F134,FinalOpSharingDE!$A$2:$A$333,0),9),0)</f>
        <v>5</v>
      </c>
      <c r="L134" s="11">
        <f>IFERROR(INDEX(FinalOpSharingDE!$A$2:$M$333,MATCH(OperationalSharingDetail!$F134,FinalOpSharingDE!$A$2:$A$333,0),7),0)</f>
        <v>0</v>
      </c>
      <c r="M134" s="11">
        <f>IFERROR(INDEX(FinalOpSharingDE!$A$2:$M$333,MATCH(OperationalSharingDetail!$F134,FinalOpSharingDE!$A$2:$A$333,0),4),0)</f>
        <v>0</v>
      </c>
      <c r="N134" s="11">
        <f>IFERROR(INDEX(FinalOpSharingDE!$A$2:$M$333,MATCH(OperationalSharingDetail!$F134,FinalOpSharingDE!$A$2:$A$333,0),5),0)</f>
        <v>0</v>
      </c>
      <c r="O134" s="11">
        <f>IFERROR(INDEX(FinalOpSharingDE!$A$2:$M$333,MATCH(OperationalSharingDetail!$F134,FinalOpSharingDE!$A$2:$A$333,0),10),0)</f>
        <v>0</v>
      </c>
      <c r="P134" s="11">
        <f t="shared" si="8"/>
        <v>10</v>
      </c>
      <c r="Q134" s="11">
        <f t="shared" si="9"/>
        <v>10</v>
      </c>
      <c r="S134" s="29">
        <f t="shared" si="10"/>
        <v>10</v>
      </c>
      <c r="T134" s="32">
        <f t="shared" si="11"/>
        <v>0</v>
      </c>
    </row>
    <row r="135" spans="1:20" x14ac:dyDescent="0.25">
      <c r="A135" s="2">
        <v>2021</v>
      </c>
      <c r="B135" s="2" t="s">
        <v>384</v>
      </c>
      <c r="C135" s="3" t="s">
        <v>141</v>
      </c>
      <c r="D135" s="2" t="s">
        <v>728</v>
      </c>
      <c r="E135" s="2" t="s">
        <v>728</v>
      </c>
      <c r="F135" s="3" t="s">
        <v>141</v>
      </c>
      <c r="G135" s="3" t="s">
        <v>539</v>
      </c>
      <c r="H135" s="11">
        <f>IFERROR(INDEX(FinalOpSharingDE!$A$2:$M$333,MATCH(OperationalSharingDetail!$F135,FinalOpSharingDE!$A$2:$A$333,0),3),0)</f>
        <v>0</v>
      </c>
      <c r="I135" s="11">
        <f>IFERROR(INDEX(FinalOpSharingDE!$A$2:$M$333,MATCH(OperationalSharingDetail!$F135,FinalOpSharingDE!$A$2:$A$333,0),8),0)</f>
        <v>0</v>
      </c>
      <c r="J135" s="11">
        <f>IFERROR(INDEX(FinalOpSharingDE!$A$2:$M$333,MATCH(OperationalSharingDetail!$F135,FinalOpSharingDE!$A$2:$A$333,0),6),0)</f>
        <v>0</v>
      </c>
      <c r="K135" s="11">
        <f>IFERROR(INDEX(FinalOpSharingDE!$A$2:$M$333,MATCH(OperationalSharingDetail!$F135,FinalOpSharingDE!$A$2:$A$333,0),9),0)</f>
        <v>5</v>
      </c>
      <c r="L135" s="11">
        <f>IFERROR(INDEX(FinalOpSharingDE!$A$2:$M$333,MATCH(OperationalSharingDetail!$F135,FinalOpSharingDE!$A$2:$A$333,0),7),0)</f>
        <v>0</v>
      </c>
      <c r="M135" s="11">
        <f>IFERROR(INDEX(FinalOpSharingDE!$A$2:$M$333,MATCH(OperationalSharingDetail!$F135,FinalOpSharingDE!$A$2:$A$333,0),4),0)</f>
        <v>0</v>
      </c>
      <c r="N135" s="11">
        <f>IFERROR(INDEX(FinalOpSharingDE!$A$2:$M$333,MATCH(OperationalSharingDetail!$F135,FinalOpSharingDE!$A$2:$A$333,0),5),0)</f>
        <v>0</v>
      </c>
      <c r="O135" s="11">
        <f>IFERROR(INDEX(FinalOpSharingDE!$A$2:$M$333,MATCH(OperationalSharingDetail!$F135,FinalOpSharingDE!$A$2:$A$333,0),10),0)</f>
        <v>0</v>
      </c>
      <c r="P135" s="11">
        <f t="shared" si="8"/>
        <v>5</v>
      </c>
      <c r="Q135" s="11">
        <f t="shared" si="9"/>
        <v>5</v>
      </c>
      <c r="S135" s="29">
        <f t="shared" si="10"/>
        <v>5</v>
      </c>
      <c r="T135" s="32">
        <f t="shared" si="11"/>
        <v>0</v>
      </c>
    </row>
    <row r="136" spans="1:20" x14ac:dyDescent="0.25">
      <c r="A136" s="2">
        <v>2021</v>
      </c>
      <c r="B136" s="2" t="s">
        <v>387</v>
      </c>
      <c r="C136" s="3" t="s">
        <v>142</v>
      </c>
      <c r="D136" s="2" t="s">
        <v>728</v>
      </c>
      <c r="E136" s="2" t="s">
        <v>728</v>
      </c>
      <c r="F136" s="3" t="s">
        <v>142</v>
      </c>
      <c r="G136" s="3" t="s">
        <v>742</v>
      </c>
      <c r="H136" s="11">
        <f>IFERROR(INDEX(FinalOpSharingDE!$A$2:$M$333,MATCH(OperationalSharingDetail!$F136,FinalOpSharingDE!$A$2:$A$333,0),3),0)</f>
        <v>8</v>
      </c>
      <c r="I136" s="11">
        <f>IFERROR(INDEX(FinalOpSharingDE!$A$2:$M$333,MATCH(OperationalSharingDetail!$F136,FinalOpSharingDE!$A$2:$A$333,0),8),0)</f>
        <v>0</v>
      </c>
      <c r="J136" s="11">
        <f>IFERROR(INDEX(FinalOpSharingDE!$A$2:$M$333,MATCH(OperationalSharingDetail!$F136,FinalOpSharingDE!$A$2:$A$333,0),6),0)</f>
        <v>5</v>
      </c>
      <c r="K136" s="11">
        <f>IFERROR(INDEX(FinalOpSharingDE!$A$2:$M$333,MATCH(OperationalSharingDetail!$F136,FinalOpSharingDE!$A$2:$A$333,0),9),0)</f>
        <v>5</v>
      </c>
      <c r="L136" s="11">
        <f>IFERROR(INDEX(FinalOpSharingDE!$A$2:$M$333,MATCH(OperationalSharingDetail!$F136,FinalOpSharingDE!$A$2:$A$333,0),7),0)</f>
        <v>5</v>
      </c>
      <c r="M136" s="11">
        <f>IFERROR(INDEX(FinalOpSharingDE!$A$2:$M$333,MATCH(OperationalSharingDetail!$F136,FinalOpSharingDE!$A$2:$A$333,0),4),0)</f>
        <v>0</v>
      </c>
      <c r="N136" s="11">
        <f>IFERROR(INDEX(FinalOpSharingDE!$A$2:$M$333,MATCH(OperationalSharingDetail!$F136,FinalOpSharingDE!$A$2:$A$333,0),5),0)</f>
        <v>0</v>
      </c>
      <c r="O136" s="11">
        <f>IFERROR(INDEX(FinalOpSharingDE!$A$2:$M$333,MATCH(OperationalSharingDetail!$F136,FinalOpSharingDE!$A$2:$A$333,0),10),0)</f>
        <v>0</v>
      </c>
      <c r="P136" s="11">
        <f t="shared" si="8"/>
        <v>23</v>
      </c>
      <c r="Q136" s="11">
        <f t="shared" si="9"/>
        <v>21</v>
      </c>
      <c r="S136" s="29">
        <f t="shared" si="10"/>
        <v>21</v>
      </c>
      <c r="T136" s="32">
        <f t="shared" si="11"/>
        <v>0</v>
      </c>
    </row>
    <row r="137" spans="1:20" x14ac:dyDescent="0.25">
      <c r="A137" s="2">
        <v>2021</v>
      </c>
      <c r="B137" s="2" t="s">
        <v>384</v>
      </c>
      <c r="C137" s="3" t="s">
        <v>143</v>
      </c>
      <c r="D137" s="2" t="s">
        <v>728</v>
      </c>
      <c r="E137" s="2" t="s">
        <v>728</v>
      </c>
      <c r="F137" s="3" t="s">
        <v>143</v>
      </c>
      <c r="G137" s="3" t="s">
        <v>540</v>
      </c>
      <c r="H137" s="11">
        <f>IFERROR(INDEX(FinalOpSharingDE!$A$2:$M$333,MATCH(OperationalSharingDetail!$F137,FinalOpSharingDE!$A$2:$A$333,0),3),0)</f>
        <v>0</v>
      </c>
      <c r="I137" s="11">
        <f>IFERROR(INDEX(FinalOpSharingDE!$A$2:$M$333,MATCH(OperationalSharingDetail!$F137,FinalOpSharingDE!$A$2:$A$333,0),8),0)</f>
        <v>0</v>
      </c>
      <c r="J137" s="11">
        <f>IFERROR(INDEX(FinalOpSharingDE!$A$2:$M$333,MATCH(OperationalSharingDetail!$F137,FinalOpSharingDE!$A$2:$A$333,0),6),0)</f>
        <v>0</v>
      </c>
      <c r="K137" s="11">
        <f>IFERROR(INDEX(FinalOpSharingDE!$A$2:$M$333,MATCH(OperationalSharingDetail!$F137,FinalOpSharingDE!$A$2:$A$333,0),9),0)</f>
        <v>5</v>
      </c>
      <c r="L137" s="11">
        <f>IFERROR(INDEX(FinalOpSharingDE!$A$2:$M$333,MATCH(OperationalSharingDetail!$F137,FinalOpSharingDE!$A$2:$A$333,0),7),0)</f>
        <v>5</v>
      </c>
      <c r="M137" s="11">
        <f>IFERROR(INDEX(FinalOpSharingDE!$A$2:$M$333,MATCH(OperationalSharingDetail!$F137,FinalOpSharingDE!$A$2:$A$333,0),4),0)</f>
        <v>0</v>
      </c>
      <c r="N137" s="11">
        <f>IFERROR(INDEX(FinalOpSharingDE!$A$2:$M$333,MATCH(OperationalSharingDetail!$F137,FinalOpSharingDE!$A$2:$A$333,0),5),0)</f>
        <v>0</v>
      </c>
      <c r="O137" s="11">
        <f>IFERROR(INDEX(FinalOpSharingDE!$A$2:$M$333,MATCH(OperationalSharingDetail!$F137,FinalOpSharingDE!$A$2:$A$333,0),10),0)</f>
        <v>0</v>
      </c>
      <c r="P137" s="11">
        <f t="shared" si="8"/>
        <v>10</v>
      </c>
      <c r="Q137" s="11">
        <f t="shared" si="9"/>
        <v>10</v>
      </c>
      <c r="S137" s="29">
        <f t="shared" si="10"/>
        <v>10</v>
      </c>
      <c r="T137" s="32">
        <f t="shared" si="11"/>
        <v>0</v>
      </c>
    </row>
    <row r="138" spans="1:20" x14ac:dyDescent="0.25">
      <c r="A138" s="2">
        <v>2021</v>
      </c>
      <c r="B138" s="2" t="s">
        <v>387</v>
      </c>
      <c r="C138" s="3" t="s">
        <v>135</v>
      </c>
      <c r="D138" s="2" t="s">
        <v>728</v>
      </c>
      <c r="E138" s="2" t="s">
        <v>728</v>
      </c>
      <c r="F138" s="3" t="s">
        <v>135</v>
      </c>
      <c r="G138" s="3" t="s">
        <v>396</v>
      </c>
      <c r="H138" s="11">
        <f>IFERROR(INDEX(FinalOpSharingDE!$A$2:$M$333,MATCH(OperationalSharingDetail!$F138,FinalOpSharingDE!$A$2:$A$333,0),3),0)</f>
        <v>8</v>
      </c>
      <c r="I138" s="11">
        <f>IFERROR(INDEX(FinalOpSharingDE!$A$2:$M$333,MATCH(OperationalSharingDetail!$F138,FinalOpSharingDE!$A$2:$A$333,0),8),0)</f>
        <v>5</v>
      </c>
      <c r="J138" s="11">
        <f>IFERROR(INDEX(FinalOpSharingDE!$A$2:$M$333,MATCH(OperationalSharingDetail!$F138,FinalOpSharingDE!$A$2:$A$333,0),6),0)</f>
        <v>5</v>
      </c>
      <c r="K138" s="11">
        <f>IFERROR(INDEX(FinalOpSharingDE!$A$2:$M$333,MATCH(OperationalSharingDetail!$F138,FinalOpSharingDE!$A$2:$A$333,0),9),0)</f>
        <v>0</v>
      </c>
      <c r="L138" s="11">
        <f>IFERROR(INDEX(FinalOpSharingDE!$A$2:$M$333,MATCH(OperationalSharingDetail!$F138,FinalOpSharingDE!$A$2:$A$333,0),7),0)</f>
        <v>5</v>
      </c>
      <c r="M138" s="11">
        <f>IFERROR(INDEX(FinalOpSharingDE!$A$2:$M$333,MATCH(OperationalSharingDetail!$F138,FinalOpSharingDE!$A$2:$A$333,0),4),0)</f>
        <v>0</v>
      </c>
      <c r="N138" s="11">
        <f>IFERROR(INDEX(FinalOpSharingDE!$A$2:$M$333,MATCH(OperationalSharingDetail!$F138,FinalOpSharingDE!$A$2:$A$333,0),5),0)</f>
        <v>0</v>
      </c>
      <c r="O138" s="11">
        <f>IFERROR(INDEX(FinalOpSharingDE!$A$2:$M$333,MATCH(OperationalSharingDetail!$F138,FinalOpSharingDE!$A$2:$A$333,0),10),0)</f>
        <v>0</v>
      </c>
      <c r="P138" s="11">
        <f t="shared" si="8"/>
        <v>23</v>
      </c>
      <c r="Q138" s="11">
        <f t="shared" si="9"/>
        <v>21</v>
      </c>
      <c r="S138" s="29">
        <f t="shared" si="10"/>
        <v>21</v>
      </c>
      <c r="T138" s="32">
        <f t="shared" si="11"/>
        <v>0</v>
      </c>
    </row>
    <row r="139" spans="1:20" x14ac:dyDescent="0.25">
      <c r="A139" s="2">
        <v>2021</v>
      </c>
      <c r="B139" s="2" t="s">
        <v>389</v>
      </c>
      <c r="C139" s="3" t="s">
        <v>144</v>
      </c>
      <c r="D139" s="2" t="s">
        <v>728</v>
      </c>
      <c r="E139" s="2" t="s">
        <v>728</v>
      </c>
      <c r="F139" s="3" t="s">
        <v>144</v>
      </c>
      <c r="G139" s="3" t="s">
        <v>541</v>
      </c>
      <c r="H139" s="11">
        <f>IFERROR(INDEX(FinalOpSharingDE!$A$2:$M$333,MATCH(OperationalSharingDetail!$F139,FinalOpSharingDE!$A$2:$A$333,0),3),0)</f>
        <v>0</v>
      </c>
      <c r="I139" s="11">
        <f>IFERROR(INDEX(FinalOpSharingDE!$A$2:$M$333,MATCH(OperationalSharingDetail!$F139,FinalOpSharingDE!$A$2:$A$333,0),8),0)</f>
        <v>0</v>
      </c>
      <c r="J139" s="11">
        <f>IFERROR(INDEX(FinalOpSharingDE!$A$2:$M$333,MATCH(OperationalSharingDetail!$F139,FinalOpSharingDE!$A$2:$A$333,0),6),0)</f>
        <v>0</v>
      </c>
      <c r="K139" s="11">
        <f>IFERROR(INDEX(FinalOpSharingDE!$A$2:$M$333,MATCH(OperationalSharingDetail!$F139,FinalOpSharingDE!$A$2:$A$333,0),9),0)</f>
        <v>5</v>
      </c>
      <c r="L139" s="11">
        <f>IFERROR(INDEX(FinalOpSharingDE!$A$2:$M$333,MATCH(OperationalSharingDetail!$F139,FinalOpSharingDE!$A$2:$A$333,0),7),0)</f>
        <v>5</v>
      </c>
      <c r="M139" s="11">
        <f>IFERROR(INDEX(FinalOpSharingDE!$A$2:$M$333,MATCH(OperationalSharingDetail!$F139,FinalOpSharingDE!$A$2:$A$333,0),4),0)</f>
        <v>0</v>
      </c>
      <c r="N139" s="11">
        <f>IFERROR(INDEX(FinalOpSharingDE!$A$2:$M$333,MATCH(OperationalSharingDetail!$F139,FinalOpSharingDE!$A$2:$A$333,0),5),0)</f>
        <v>0</v>
      </c>
      <c r="O139" s="11">
        <f>IFERROR(INDEX(FinalOpSharingDE!$A$2:$M$333,MATCH(OperationalSharingDetail!$F139,FinalOpSharingDE!$A$2:$A$333,0),10),0)</f>
        <v>0</v>
      </c>
      <c r="P139" s="11">
        <f t="shared" si="8"/>
        <v>10</v>
      </c>
      <c r="Q139" s="11">
        <f t="shared" si="9"/>
        <v>10</v>
      </c>
      <c r="S139" s="29">
        <f t="shared" si="10"/>
        <v>10</v>
      </c>
      <c r="T139" s="32">
        <f t="shared" si="11"/>
        <v>0</v>
      </c>
    </row>
    <row r="140" spans="1:20" x14ac:dyDescent="0.25">
      <c r="A140" s="2">
        <v>2021</v>
      </c>
      <c r="B140" s="2" t="s">
        <v>382</v>
      </c>
      <c r="C140" s="3" t="s">
        <v>145</v>
      </c>
      <c r="D140" s="2" t="s">
        <v>728</v>
      </c>
      <c r="E140" s="2" t="s">
        <v>728</v>
      </c>
      <c r="F140" s="3" t="s">
        <v>145</v>
      </c>
      <c r="G140" s="3" t="s">
        <v>542</v>
      </c>
      <c r="H140" s="11">
        <f>IFERROR(INDEX(FinalOpSharingDE!$A$2:$M$333,MATCH(OperationalSharingDetail!$F140,FinalOpSharingDE!$A$2:$A$333,0),3),0)</f>
        <v>8</v>
      </c>
      <c r="I140" s="11">
        <f>IFERROR(INDEX(FinalOpSharingDE!$A$2:$M$333,MATCH(OperationalSharingDetail!$F140,FinalOpSharingDE!$A$2:$A$333,0),8),0)</f>
        <v>0</v>
      </c>
      <c r="J140" s="11">
        <f>IFERROR(INDEX(FinalOpSharingDE!$A$2:$M$333,MATCH(OperationalSharingDetail!$F140,FinalOpSharingDE!$A$2:$A$333,0),6),0)</f>
        <v>0</v>
      </c>
      <c r="K140" s="11">
        <f>IFERROR(INDEX(FinalOpSharingDE!$A$2:$M$333,MATCH(OperationalSharingDetail!$F140,FinalOpSharingDE!$A$2:$A$333,0),9),0)</f>
        <v>5</v>
      </c>
      <c r="L140" s="11">
        <f>IFERROR(INDEX(FinalOpSharingDE!$A$2:$M$333,MATCH(OperationalSharingDetail!$F140,FinalOpSharingDE!$A$2:$A$333,0),7),0)</f>
        <v>0</v>
      </c>
      <c r="M140" s="11">
        <f>IFERROR(INDEX(FinalOpSharingDE!$A$2:$M$333,MATCH(OperationalSharingDetail!$F140,FinalOpSharingDE!$A$2:$A$333,0),4),0)</f>
        <v>0</v>
      </c>
      <c r="N140" s="11">
        <f>IFERROR(INDEX(FinalOpSharingDE!$A$2:$M$333,MATCH(OperationalSharingDetail!$F140,FinalOpSharingDE!$A$2:$A$333,0),5),0)</f>
        <v>3</v>
      </c>
      <c r="O140" s="11">
        <f>IFERROR(INDEX(FinalOpSharingDE!$A$2:$M$333,MATCH(OperationalSharingDetail!$F140,FinalOpSharingDE!$A$2:$A$333,0),10),0)</f>
        <v>0</v>
      </c>
      <c r="P140" s="11">
        <f t="shared" si="8"/>
        <v>16</v>
      </c>
      <c r="Q140" s="11">
        <f t="shared" si="9"/>
        <v>16</v>
      </c>
      <c r="S140" s="29">
        <f t="shared" si="10"/>
        <v>16</v>
      </c>
      <c r="T140" s="32">
        <f t="shared" si="11"/>
        <v>0</v>
      </c>
    </row>
    <row r="141" spans="1:20" x14ac:dyDescent="0.25">
      <c r="A141" s="2">
        <v>2021</v>
      </c>
      <c r="B141" s="2" t="s">
        <v>382</v>
      </c>
      <c r="C141" s="3" t="s">
        <v>146</v>
      </c>
      <c r="D141" s="2" t="s">
        <v>728</v>
      </c>
      <c r="E141" s="2" t="s">
        <v>728</v>
      </c>
      <c r="F141" s="3" t="s">
        <v>146</v>
      </c>
      <c r="G141" s="3" t="s">
        <v>543</v>
      </c>
      <c r="H141" s="11">
        <f>IFERROR(INDEX(FinalOpSharingDE!$A$2:$M$333,MATCH(OperationalSharingDetail!$F141,FinalOpSharingDE!$A$2:$A$333,0),3),0)</f>
        <v>0</v>
      </c>
      <c r="I141" s="11">
        <f>IFERROR(INDEX(FinalOpSharingDE!$A$2:$M$333,MATCH(OperationalSharingDetail!$F141,FinalOpSharingDE!$A$2:$A$333,0),8),0)</f>
        <v>5</v>
      </c>
      <c r="J141" s="11">
        <f>IFERROR(INDEX(FinalOpSharingDE!$A$2:$M$333,MATCH(OperationalSharingDetail!$F141,FinalOpSharingDE!$A$2:$A$333,0),6),0)</f>
        <v>0</v>
      </c>
      <c r="K141" s="11">
        <f>IFERROR(INDEX(FinalOpSharingDE!$A$2:$M$333,MATCH(OperationalSharingDetail!$F141,FinalOpSharingDE!$A$2:$A$333,0),9),0)</f>
        <v>5</v>
      </c>
      <c r="L141" s="11">
        <f>IFERROR(INDEX(FinalOpSharingDE!$A$2:$M$333,MATCH(OperationalSharingDetail!$F141,FinalOpSharingDE!$A$2:$A$333,0),7),0)</f>
        <v>0</v>
      </c>
      <c r="M141" s="11">
        <f>IFERROR(INDEX(FinalOpSharingDE!$A$2:$M$333,MATCH(OperationalSharingDetail!$F141,FinalOpSharingDE!$A$2:$A$333,0),4),0)</f>
        <v>0</v>
      </c>
      <c r="N141" s="11">
        <f>IFERROR(INDEX(FinalOpSharingDE!$A$2:$M$333,MATCH(OperationalSharingDetail!$F141,FinalOpSharingDE!$A$2:$A$333,0),5),0)</f>
        <v>0</v>
      </c>
      <c r="O141" s="11">
        <f>IFERROR(INDEX(FinalOpSharingDE!$A$2:$M$333,MATCH(OperationalSharingDetail!$F141,FinalOpSharingDE!$A$2:$A$333,0),10),0)</f>
        <v>0</v>
      </c>
      <c r="P141" s="11">
        <f t="shared" si="8"/>
        <v>10</v>
      </c>
      <c r="Q141" s="11">
        <f t="shared" si="9"/>
        <v>10</v>
      </c>
      <c r="S141" s="29">
        <f t="shared" si="10"/>
        <v>10</v>
      </c>
      <c r="T141" s="32">
        <f t="shared" si="11"/>
        <v>0</v>
      </c>
    </row>
    <row r="142" spans="1:20" x14ac:dyDescent="0.25">
      <c r="A142" s="2">
        <v>2021</v>
      </c>
      <c r="B142" s="2" t="s">
        <v>385</v>
      </c>
      <c r="C142" s="3" t="s">
        <v>147</v>
      </c>
      <c r="D142" s="2" t="s">
        <v>728</v>
      </c>
      <c r="E142" s="2" t="s">
        <v>728</v>
      </c>
      <c r="F142" s="3" t="s">
        <v>147</v>
      </c>
      <c r="G142" s="3" t="s">
        <v>544</v>
      </c>
      <c r="H142" s="11">
        <f>IFERROR(INDEX(FinalOpSharingDE!$A$2:$M$333,MATCH(OperationalSharingDetail!$F142,FinalOpSharingDE!$A$2:$A$333,0),3),0)</f>
        <v>8</v>
      </c>
      <c r="I142" s="11">
        <f>IFERROR(INDEX(FinalOpSharingDE!$A$2:$M$333,MATCH(OperationalSharingDetail!$F142,FinalOpSharingDE!$A$2:$A$333,0),8),0)</f>
        <v>5</v>
      </c>
      <c r="J142" s="11">
        <f>IFERROR(INDEX(FinalOpSharingDE!$A$2:$M$333,MATCH(OperationalSharingDetail!$F142,FinalOpSharingDE!$A$2:$A$333,0),6),0)</f>
        <v>5</v>
      </c>
      <c r="K142" s="11">
        <f>IFERROR(INDEX(FinalOpSharingDE!$A$2:$M$333,MATCH(OperationalSharingDetail!$F142,FinalOpSharingDE!$A$2:$A$333,0),9),0)</f>
        <v>5</v>
      </c>
      <c r="L142" s="11">
        <f>IFERROR(INDEX(FinalOpSharingDE!$A$2:$M$333,MATCH(OperationalSharingDetail!$F142,FinalOpSharingDE!$A$2:$A$333,0),7),0)</f>
        <v>0</v>
      </c>
      <c r="M142" s="11">
        <f>IFERROR(INDEX(FinalOpSharingDE!$A$2:$M$333,MATCH(OperationalSharingDetail!$F142,FinalOpSharingDE!$A$2:$A$333,0),4),0)</f>
        <v>0</v>
      </c>
      <c r="N142" s="11">
        <f>IFERROR(INDEX(FinalOpSharingDE!$A$2:$M$333,MATCH(OperationalSharingDetail!$F142,FinalOpSharingDE!$A$2:$A$333,0),5),0)</f>
        <v>0</v>
      </c>
      <c r="O142" s="11">
        <f>IFERROR(INDEX(FinalOpSharingDE!$A$2:$M$333,MATCH(OperationalSharingDetail!$F142,FinalOpSharingDE!$A$2:$A$333,0),10),0)</f>
        <v>0</v>
      </c>
      <c r="P142" s="11">
        <f t="shared" si="8"/>
        <v>23</v>
      </c>
      <c r="Q142" s="11">
        <f t="shared" si="9"/>
        <v>21</v>
      </c>
      <c r="S142" s="29">
        <f t="shared" si="10"/>
        <v>21</v>
      </c>
      <c r="T142" s="32">
        <f t="shared" si="11"/>
        <v>0</v>
      </c>
    </row>
    <row r="143" spans="1:20" x14ac:dyDescent="0.25">
      <c r="A143" s="2">
        <v>2021</v>
      </c>
      <c r="B143" s="2" t="s">
        <v>383</v>
      </c>
      <c r="C143" s="3" t="s">
        <v>154</v>
      </c>
      <c r="D143" s="2" t="s">
        <v>728</v>
      </c>
      <c r="E143" s="2" t="s">
        <v>728</v>
      </c>
      <c r="F143" s="3" t="s">
        <v>154</v>
      </c>
      <c r="G143" s="3" t="s">
        <v>551</v>
      </c>
      <c r="H143" s="11">
        <f>IFERROR(INDEX(FinalOpSharingDE!$A$2:$M$333,MATCH(OperationalSharingDetail!$F143,FinalOpSharingDE!$A$2:$A$333,0),3),0)</f>
        <v>8</v>
      </c>
      <c r="I143" s="11">
        <f>IFERROR(INDEX(FinalOpSharingDE!$A$2:$M$333,MATCH(OperationalSharingDetail!$F143,FinalOpSharingDE!$A$2:$A$333,0),8),0)</f>
        <v>5</v>
      </c>
      <c r="J143" s="11">
        <f>IFERROR(INDEX(FinalOpSharingDE!$A$2:$M$333,MATCH(OperationalSharingDetail!$F143,FinalOpSharingDE!$A$2:$A$333,0),6),0)</f>
        <v>0</v>
      </c>
      <c r="K143" s="11">
        <f>IFERROR(INDEX(FinalOpSharingDE!$A$2:$M$333,MATCH(OperationalSharingDetail!$F143,FinalOpSharingDE!$A$2:$A$333,0),9),0)</f>
        <v>5</v>
      </c>
      <c r="L143" s="11">
        <f>IFERROR(INDEX(FinalOpSharingDE!$A$2:$M$333,MATCH(OperationalSharingDetail!$F143,FinalOpSharingDE!$A$2:$A$333,0),7),0)</f>
        <v>0</v>
      </c>
      <c r="M143" s="11">
        <f>IFERROR(INDEX(FinalOpSharingDE!$A$2:$M$333,MATCH(OperationalSharingDetail!$F143,FinalOpSharingDE!$A$2:$A$333,0),4),0)</f>
        <v>0</v>
      </c>
      <c r="N143" s="11">
        <f>IFERROR(INDEX(FinalOpSharingDE!$A$2:$M$333,MATCH(OperationalSharingDetail!$F143,FinalOpSharingDE!$A$2:$A$333,0),5),0)</f>
        <v>0</v>
      </c>
      <c r="O143" s="11">
        <f>IFERROR(INDEX(FinalOpSharingDE!$A$2:$M$333,MATCH(OperationalSharingDetail!$F143,FinalOpSharingDE!$A$2:$A$333,0),10),0)</f>
        <v>3</v>
      </c>
      <c r="P143" s="11">
        <f t="shared" si="8"/>
        <v>21</v>
      </c>
      <c r="Q143" s="11">
        <f t="shared" si="9"/>
        <v>21</v>
      </c>
      <c r="S143" s="29">
        <f t="shared" si="10"/>
        <v>21</v>
      </c>
      <c r="T143" s="32">
        <f t="shared" si="11"/>
        <v>0</v>
      </c>
    </row>
    <row r="144" spans="1:20" x14ac:dyDescent="0.25">
      <c r="A144" s="2">
        <v>2021</v>
      </c>
      <c r="B144" s="2" t="s">
        <v>382</v>
      </c>
      <c r="C144" s="3" t="s">
        <v>148</v>
      </c>
      <c r="D144" s="2" t="s">
        <v>728</v>
      </c>
      <c r="E144" s="2" t="s">
        <v>728</v>
      </c>
      <c r="F144" s="3" t="s">
        <v>148</v>
      </c>
      <c r="G144" s="3" t="s">
        <v>545</v>
      </c>
      <c r="H144" s="11">
        <f>IFERROR(INDEX(FinalOpSharingDE!$A$2:$M$333,MATCH(OperationalSharingDetail!$F144,FinalOpSharingDE!$A$2:$A$333,0),3),0)</f>
        <v>0</v>
      </c>
      <c r="I144" s="11">
        <f>IFERROR(INDEX(FinalOpSharingDE!$A$2:$M$333,MATCH(OperationalSharingDetail!$F144,FinalOpSharingDE!$A$2:$A$333,0),8),0)</f>
        <v>0</v>
      </c>
      <c r="J144" s="11">
        <f>IFERROR(INDEX(FinalOpSharingDE!$A$2:$M$333,MATCH(OperationalSharingDetail!$F144,FinalOpSharingDE!$A$2:$A$333,0),6),0)</f>
        <v>5</v>
      </c>
      <c r="K144" s="11">
        <f>IFERROR(INDEX(FinalOpSharingDE!$A$2:$M$333,MATCH(OperationalSharingDetail!$F144,FinalOpSharingDE!$A$2:$A$333,0),9),0)</f>
        <v>5</v>
      </c>
      <c r="L144" s="11">
        <f>IFERROR(INDEX(FinalOpSharingDE!$A$2:$M$333,MATCH(OperationalSharingDetail!$F144,FinalOpSharingDE!$A$2:$A$333,0),7),0)</f>
        <v>5</v>
      </c>
      <c r="M144" s="11">
        <f>IFERROR(INDEX(FinalOpSharingDE!$A$2:$M$333,MATCH(OperationalSharingDetail!$F144,FinalOpSharingDE!$A$2:$A$333,0),4),0)</f>
        <v>0</v>
      </c>
      <c r="N144" s="11">
        <f>IFERROR(INDEX(FinalOpSharingDE!$A$2:$M$333,MATCH(OperationalSharingDetail!$F144,FinalOpSharingDE!$A$2:$A$333,0),5),0)</f>
        <v>0</v>
      </c>
      <c r="O144" s="11">
        <f>IFERROR(INDEX(FinalOpSharingDE!$A$2:$M$333,MATCH(OperationalSharingDetail!$F144,FinalOpSharingDE!$A$2:$A$333,0),10),0)</f>
        <v>0</v>
      </c>
      <c r="P144" s="11">
        <f t="shared" si="8"/>
        <v>15</v>
      </c>
      <c r="Q144" s="11">
        <f t="shared" si="9"/>
        <v>15</v>
      </c>
      <c r="S144" s="29">
        <f t="shared" si="10"/>
        <v>15</v>
      </c>
      <c r="T144" s="32">
        <f t="shared" si="11"/>
        <v>0</v>
      </c>
    </row>
    <row r="145" spans="1:20" x14ac:dyDescent="0.25">
      <c r="A145" s="2">
        <v>2021</v>
      </c>
      <c r="B145" s="2" t="s">
        <v>381</v>
      </c>
      <c r="C145" s="3" t="s">
        <v>149</v>
      </c>
      <c r="D145" s="2" t="s">
        <v>728</v>
      </c>
      <c r="E145" s="2" t="s">
        <v>728</v>
      </c>
      <c r="F145" s="3" t="s">
        <v>149</v>
      </c>
      <c r="G145" s="3" t="s">
        <v>546</v>
      </c>
      <c r="H145" s="11">
        <f>IFERROR(INDEX(FinalOpSharingDE!$A$2:$M$333,MATCH(OperationalSharingDetail!$F145,FinalOpSharingDE!$A$2:$A$333,0),3),0)</f>
        <v>0</v>
      </c>
      <c r="I145" s="11">
        <f>IFERROR(INDEX(FinalOpSharingDE!$A$2:$M$333,MATCH(OperationalSharingDetail!$F145,FinalOpSharingDE!$A$2:$A$333,0),8),0)</f>
        <v>0</v>
      </c>
      <c r="J145" s="11">
        <f>IFERROR(INDEX(FinalOpSharingDE!$A$2:$M$333,MATCH(OperationalSharingDetail!$F145,FinalOpSharingDE!$A$2:$A$333,0),6),0)</f>
        <v>0</v>
      </c>
      <c r="K145" s="11">
        <f>IFERROR(INDEX(FinalOpSharingDE!$A$2:$M$333,MATCH(OperationalSharingDetail!$F145,FinalOpSharingDE!$A$2:$A$333,0),9),0)</f>
        <v>0</v>
      </c>
      <c r="L145" s="11">
        <f>IFERROR(INDEX(FinalOpSharingDE!$A$2:$M$333,MATCH(OperationalSharingDetail!$F145,FinalOpSharingDE!$A$2:$A$333,0),7),0)</f>
        <v>0</v>
      </c>
      <c r="M145" s="11">
        <f>IFERROR(INDEX(FinalOpSharingDE!$A$2:$M$333,MATCH(OperationalSharingDetail!$F145,FinalOpSharingDE!$A$2:$A$333,0),4),0)</f>
        <v>0</v>
      </c>
      <c r="N145" s="11">
        <f>IFERROR(INDEX(FinalOpSharingDE!$A$2:$M$333,MATCH(OperationalSharingDetail!$F145,FinalOpSharingDE!$A$2:$A$333,0),5),0)</f>
        <v>0</v>
      </c>
      <c r="O145" s="11">
        <f>IFERROR(INDEX(FinalOpSharingDE!$A$2:$M$333,MATCH(OperationalSharingDetail!$F145,FinalOpSharingDE!$A$2:$A$333,0),10),0)</f>
        <v>0</v>
      </c>
      <c r="P145" s="11">
        <f t="shared" si="8"/>
        <v>0</v>
      </c>
      <c r="Q145" s="11">
        <f t="shared" si="9"/>
        <v>0</v>
      </c>
      <c r="S145" s="29">
        <f t="shared" si="10"/>
        <v>0</v>
      </c>
      <c r="T145" s="32">
        <f t="shared" si="11"/>
        <v>0</v>
      </c>
    </row>
    <row r="146" spans="1:20" x14ac:dyDescent="0.25">
      <c r="A146" s="2">
        <v>2021</v>
      </c>
      <c r="B146" s="2" t="s">
        <v>381</v>
      </c>
      <c r="C146" s="3" t="s">
        <v>150</v>
      </c>
      <c r="D146" s="2" t="s">
        <v>728</v>
      </c>
      <c r="E146" s="2" t="s">
        <v>728</v>
      </c>
      <c r="F146" s="3" t="s">
        <v>150</v>
      </c>
      <c r="G146" s="3" t="s">
        <v>547</v>
      </c>
      <c r="H146" s="11">
        <f>IFERROR(INDEX(FinalOpSharingDE!$A$2:$M$333,MATCH(OperationalSharingDetail!$F146,FinalOpSharingDE!$A$2:$A$333,0),3),0)</f>
        <v>0</v>
      </c>
      <c r="I146" s="11">
        <f>IFERROR(INDEX(FinalOpSharingDE!$A$2:$M$333,MATCH(OperationalSharingDetail!$F146,FinalOpSharingDE!$A$2:$A$333,0),8),0)</f>
        <v>0</v>
      </c>
      <c r="J146" s="11">
        <f>IFERROR(INDEX(FinalOpSharingDE!$A$2:$M$333,MATCH(OperationalSharingDetail!$F146,FinalOpSharingDE!$A$2:$A$333,0),6),0)</f>
        <v>5</v>
      </c>
      <c r="K146" s="11">
        <f>IFERROR(INDEX(FinalOpSharingDE!$A$2:$M$333,MATCH(OperationalSharingDetail!$F146,FinalOpSharingDE!$A$2:$A$333,0),9),0)</f>
        <v>5</v>
      </c>
      <c r="L146" s="11">
        <f>IFERROR(INDEX(FinalOpSharingDE!$A$2:$M$333,MATCH(OperationalSharingDetail!$F146,FinalOpSharingDE!$A$2:$A$333,0),7),0)</f>
        <v>5</v>
      </c>
      <c r="M146" s="11">
        <f>IFERROR(INDEX(FinalOpSharingDE!$A$2:$M$333,MATCH(OperationalSharingDetail!$F146,FinalOpSharingDE!$A$2:$A$333,0),4),0)</f>
        <v>3</v>
      </c>
      <c r="N146" s="11">
        <f>IFERROR(INDEX(FinalOpSharingDE!$A$2:$M$333,MATCH(OperationalSharingDetail!$F146,FinalOpSharingDE!$A$2:$A$333,0),5),0)</f>
        <v>0</v>
      </c>
      <c r="O146" s="11">
        <f>IFERROR(INDEX(FinalOpSharingDE!$A$2:$M$333,MATCH(OperationalSharingDetail!$F146,FinalOpSharingDE!$A$2:$A$333,0),10),0)</f>
        <v>3</v>
      </c>
      <c r="P146" s="11">
        <f t="shared" si="8"/>
        <v>21</v>
      </c>
      <c r="Q146" s="11">
        <f t="shared" si="9"/>
        <v>21</v>
      </c>
      <c r="S146" s="29">
        <f t="shared" si="10"/>
        <v>21</v>
      </c>
      <c r="T146" s="32">
        <f t="shared" si="11"/>
        <v>0</v>
      </c>
    </row>
    <row r="147" spans="1:20" x14ac:dyDescent="0.25">
      <c r="A147" s="2">
        <v>2021</v>
      </c>
      <c r="B147" s="2" t="s">
        <v>387</v>
      </c>
      <c r="C147" s="3" t="s">
        <v>151</v>
      </c>
      <c r="D147" s="2" t="s">
        <v>728</v>
      </c>
      <c r="E147" s="2" t="s">
        <v>728</v>
      </c>
      <c r="F147" s="3" t="s">
        <v>151</v>
      </c>
      <c r="G147" s="3" t="s">
        <v>548</v>
      </c>
      <c r="H147" s="11">
        <f>IFERROR(INDEX(FinalOpSharingDE!$A$2:$M$333,MATCH(OperationalSharingDetail!$F147,FinalOpSharingDE!$A$2:$A$333,0),3),0)</f>
        <v>0</v>
      </c>
      <c r="I147" s="11">
        <f>IFERROR(INDEX(FinalOpSharingDE!$A$2:$M$333,MATCH(OperationalSharingDetail!$F147,FinalOpSharingDE!$A$2:$A$333,0),8),0)</f>
        <v>0</v>
      </c>
      <c r="J147" s="11">
        <f>IFERROR(INDEX(FinalOpSharingDE!$A$2:$M$333,MATCH(OperationalSharingDetail!$F147,FinalOpSharingDE!$A$2:$A$333,0),6),0)</f>
        <v>0</v>
      </c>
      <c r="K147" s="11">
        <f>IFERROR(INDEX(FinalOpSharingDE!$A$2:$M$333,MATCH(OperationalSharingDetail!$F147,FinalOpSharingDE!$A$2:$A$333,0),9),0)</f>
        <v>0</v>
      </c>
      <c r="L147" s="11">
        <f>IFERROR(INDEX(FinalOpSharingDE!$A$2:$M$333,MATCH(OperationalSharingDetail!$F147,FinalOpSharingDE!$A$2:$A$333,0),7),0)</f>
        <v>0</v>
      </c>
      <c r="M147" s="11">
        <f>IFERROR(INDEX(FinalOpSharingDE!$A$2:$M$333,MATCH(OperationalSharingDetail!$F147,FinalOpSharingDE!$A$2:$A$333,0),4),0)</f>
        <v>0</v>
      </c>
      <c r="N147" s="11">
        <f>IFERROR(INDEX(FinalOpSharingDE!$A$2:$M$333,MATCH(OperationalSharingDetail!$F147,FinalOpSharingDE!$A$2:$A$333,0),5),0)</f>
        <v>0</v>
      </c>
      <c r="O147" s="11">
        <f>IFERROR(INDEX(FinalOpSharingDE!$A$2:$M$333,MATCH(OperationalSharingDetail!$F147,FinalOpSharingDE!$A$2:$A$333,0),10),0)</f>
        <v>0</v>
      </c>
      <c r="P147" s="11">
        <f t="shared" si="8"/>
        <v>0</v>
      </c>
      <c r="Q147" s="11">
        <f t="shared" si="9"/>
        <v>0</v>
      </c>
      <c r="S147" s="29">
        <f t="shared" si="10"/>
        <v>0</v>
      </c>
      <c r="T147" s="32">
        <f t="shared" si="11"/>
        <v>0</v>
      </c>
    </row>
    <row r="148" spans="1:20" x14ac:dyDescent="0.25">
      <c r="A148" s="2">
        <v>2021</v>
      </c>
      <c r="B148" s="2" t="s">
        <v>382</v>
      </c>
      <c r="C148" s="3" t="s">
        <v>152</v>
      </c>
      <c r="D148" s="2" t="s">
        <v>728</v>
      </c>
      <c r="E148" s="2" t="s">
        <v>728</v>
      </c>
      <c r="F148" s="3" t="s">
        <v>152</v>
      </c>
      <c r="G148" s="3" t="s">
        <v>549</v>
      </c>
      <c r="H148" s="11">
        <f>IFERROR(INDEX(FinalOpSharingDE!$A$2:$M$333,MATCH(OperationalSharingDetail!$F148,FinalOpSharingDE!$A$2:$A$333,0),3),0)</f>
        <v>8</v>
      </c>
      <c r="I148" s="11">
        <f>IFERROR(INDEX(FinalOpSharingDE!$A$2:$M$333,MATCH(OperationalSharingDetail!$F148,FinalOpSharingDE!$A$2:$A$333,0),8),0)</f>
        <v>0</v>
      </c>
      <c r="J148" s="11">
        <f>IFERROR(INDEX(FinalOpSharingDE!$A$2:$M$333,MATCH(OperationalSharingDetail!$F148,FinalOpSharingDE!$A$2:$A$333,0),6),0)</f>
        <v>0</v>
      </c>
      <c r="K148" s="11">
        <f>IFERROR(INDEX(FinalOpSharingDE!$A$2:$M$333,MATCH(OperationalSharingDetail!$F148,FinalOpSharingDE!$A$2:$A$333,0),9),0)</f>
        <v>5</v>
      </c>
      <c r="L148" s="11">
        <f>IFERROR(INDEX(FinalOpSharingDE!$A$2:$M$333,MATCH(OperationalSharingDetail!$F148,FinalOpSharingDE!$A$2:$A$333,0),7),0)</f>
        <v>5</v>
      </c>
      <c r="M148" s="11">
        <f>IFERROR(INDEX(FinalOpSharingDE!$A$2:$M$333,MATCH(OperationalSharingDetail!$F148,FinalOpSharingDE!$A$2:$A$333,0),4),0)</f>
        <v>0</v>
      </c>
      <c r="N148" s="11">
        <f>IFERROR(INDEX(FinalOpSharingDE!$A$2:$M$333,MATCH(OperationalSharingDetail!$F148,FinalOpSharingDE!$A$2:$A$333,0),5),0)</f>
        <v>0</v>
      </c>
      <c r="O148" s="11">
        <f>IFERROR(INDEX(FinalOpSharingDE!$A$2:$M$333,MATCH(OperationalSharingDetail!$F148,FinalOpSharingDE!$A$2:$A$333,0),10),0)</f>
        <v>0</v>
      </c>
      <c r="P148" s="11">
        <f t="shared" si="8"/>
        <v>18</v>
      </c>
      <c r="Q148" s="11">
        <f t="shared" si="9"/>
        <v>18</v>
      </c>
      <c r="S148" s="29">
        <f t="shared" si="10"/>
        <v>18</v>
      </c>
      <c r="T148" s="32">
        <f t="shared" si="11"/>
        <v>0</v>
      </c>
    </row>
    <row r="149" spans="1:20" x14ac:dyDescent="0.25">
      <c r="A149" s="2">
        <v>2021</v>
      </c>
      <c r="B149" s="2" t="s">
        <v>387</v>
      </c>
      <c r="C149" s="3" t="s">
        <v>153</v>
      </c>
      <c r="D149" s="2" t="s">
        <v>728</v>
      </c>
      <c r="E149" s="2" t="s">
        <v>728</v>
      </c>
      <c r="F149" s="3" t="s">
        <v>153</v>
      </c>
      <c r="G149" s="3" t="s">
        <v>550</v>
      </c>
      <c r="H149" s="11">
        <f>IFERROR(INDEX(FinalOpSharingDE!$A$2:$M$333,MATCH(OperationalSharingDetail!$F149,FinalOpSharingDE!$A$2:$A$333,0),3),0)</f>
        <v>8</v>
      </c>
      <c r="I149" s="11">
        <f>IFERROR(INDEX(FinalOpSharingDE!$A$2:$M$333,MATCH(OperationalSharingDetail!$F149,FinalOpSharingDE!$A$2:$A$333,0),8),0)</f>
        <v>5</v>
      </c>
      <c r="J149" s="11">
        <f>IFERROR(INDEX(FinalOpSharingDE!$A$2:$M$333,MATCH(OperationalSharingDetail!$F149,FinalOpSharingDE!$A$2:$A$333,0),6),0)</f>
        <v>5</v>
      </c>
      <c r="K149" s="11">
        <f>IFERROR(INDEX(FinalOpSharingDE!$A$2:$M$333,MATCH(OperationalSharingDetail!$F149,FinalOpSharingDE!$A$2:$A$333,0),9),0)</f>
        <v>5</v>
      </c>
      <c r="L149" s="11">
        <f>IFERROR(INDEX(FinalOpSharingDE!$A$2:$M$333,MATCH(OperationalSharingDetail!$F149,FinalOpSharingDE!$A$2:$A$333,0),7),0)</f>
        <v>0</v>
      </c>
      <c r="M149" s="11">
        <f>IFERROR(INDEX(FinalOpSharingDE!$A$2:$M$333,MATCH(OperationalSharingDetail!$F149,FinalOpSharingDE!$A$2:$A$333,0),4),0)</f>
        <v>0</v>
      </c>
      <c r="N149" s="11">
        <f>IFERROR(INDEX(FinalOpSharingDE!$A$2:$M$333,MATCH(OperationalSharingDetail!$F149,FinalOpSharingDE!$A$2:$A$333,0),5),0)</f>
        <v>0</v>
      </c>
      <c r="O149" s="11">
        <f>IFERROR(INDEX(FinalOpSharingDE!$A$2:$M$333,MATCH(OperationalSharingDetail!$F149,FinalOpSharingDE!$A$2:$A$333,0),10),0)</f>
        <v>0</v>
      </c>
      <c r="P149" s="11">
        <f t="shared" si="8"/>
        <v>23</v>
      </c>
      <c r="Q149" s="11">
        <f t="shared" si="9"/>
        <v>21</v>
      </c>
      <c r="S149" s="29">
        <f t="shared" si="10"/>
        <v>21</v>
      </c>
      <c r="T149" s="32">
        <f t="shared" si="11"/>
        <v>0</v>
      </c>
    </row>
    <row r="150" spans="1:20" x14ac:dyDescent="0.25">
      <c r="A150" s="2">
        <v>2021</v>
      </c>
      <c r="B150" s="2" t="s">
        <v>382</v>
      </c>
      <c r="C150" s="3" t="s">
        <v>155</v>
      </c>
      <c r="D150" s="2" t="s">
        <v>728</v>
      </c>
      <c r="E150" s="2" t="s">
        <v>728</v>
      </c>
      <c r="F150" s="3" t="s">
        <v>155</v>
      </c>
      <c r="G150" s="3" t="s">
        <v>743</v>
      </c>
      <c r="H150" s="11">
        <f>IFERROR(INDEX(FinalOpSharingDE!$A$2:$M$333,MATCH(OperationalSharingDetail!$F150,FinalOpSharingDE!$A$2:$A$333,0),3),0)</f>
        <v>0</v>
      </c>
      <c r="I150" s="11">
        <f>IFERROR(INDEX(FinalOpSharingDE!$A$2:$M$333,MATCH(OperationalSharingDetail!$F150,FinalOpSharingDE!$A$2:$A$333,0),8),0)</f>
        <v>0</v>
      </c>
      <c r="J150" s="11">
        <f>IFERROR(INDEX(FinalOpSharingDE!$A$2:$M$333,MATCH(OperationalSharingDetail!$F150,FinalOpSharingDE!$A$2:$A$333,0),6),0)</f>
        <v>0</v>
      </c>
      <c r="K150" s="11">
        <f>IFERROR(INDEX(FinalOpSharingDE!$A$2:$M$333,MATCH(OperationalSharingDetail!$F150,FinalOpSharingDE!$A$2:$A$333,0),9),0)</f>
        <v>0</v>
      </c>
      <c r="L150" s="11">
        <f>IFERROR(INDEX(FinalOpSharingDE!$A$2:$M$333,MATCH(OperationalSharingDetail!$F150,FinalOpSharingDE!$A$2:$A$333,0),7),0)</f>
        <v>0</v>
      </c>
      <c r="M150" s="11">
        <f>IFERROR(INDEX(FinalOpSharingDE!$A$2:$M$333,MATCH(OperationalSharingDetail!$F150,FinalOpSharingDE!$A$2:$A$333,0),4),0)</f>
        <v>0</v>
      </c>
      <c r="N150" s="11">
        <f>IFERROR(INDEX(FinalOpSharingDE!$A$2:$M$333,MATCH(OperationalSharingDetail!$F150,FinalOpSharingDE!$A$2:$A$333,0),5),0)</f>
        <v>0</v>
      </c>
      <c r="O150" s="11">
        <f>IFERROR(INDEX(FinalOpSharingDE!$A$2:$M$333,MATCH(OperationalSharingDetail!$F150,FinalOpSharingDE!$A$2:$A$333,0),10),0)</f>
        <v>0</v>
      </c>
      <c r="P150" s="11">
        <f t="shared" si="8"/>
        <v>0</v>
      </c>
      <c r="Q150" s="11">
        <f t="shared" si="9"/>
        <v>0</v>
      </c>
      <c r="S150" s="29">
        <f t="shared" si="10"/>
        <v>0</v>
      </c>
      <c r="T150" s="32">
        <f t="shared" si="11"/>
        <v>0</v>
      </c>
    </row>
    <row r="151" spans="1:20" x14ac:dyDescent="0.25">
      <c r="A151" s="2">
        <v>2021</v>
      </c>
      <c r="B151" s="2" t="s">
        <v>382</v>
      </c>
      <c r="C151" s="3" t="s">
        <v>157</v>
      </c>
      <c r="D151" s="2" t="s">
        <v>728</v>
      </c>
      <c r="E151" s="2" t="s">
        <v>728</v>
      </c>
      <c r="F151" s="3" t="s">
        <v>157</v>
      </c>
      <c r="G151" s="3" t="s">
        <v>554</v>
      </c>
      <c r="H151" s="11">
        <f>IFERROR(INDEX(FinalOpSharingDE!$A$2:$M$333,MATCH(OperationalSharingDetail!$F151,FinalOpSharingDE!$A$2:$A$333,0),3),0)</f>
        <v>0</v>
      </c>
      <c r="I151" s="11">
        <f>IFERROR(INDEX(FinalOpSharingDE!$A$2:$M$333,MATCH(OperationalSharingDetail!$F151,FinalOpSharingDE!$A$2:$A$333,0),8),0)</f>
        <v>0</v>
      </c>
      <c r="J151" s="11">
        <f>IFERROR(INDEX(FinalOpSharingDE!$A$2:$M$333,MATCH(OperationalSharingDetail!$F151,FinalOpSharingDE!$A$2:$A$333,0),6),0)</f>
        <v>0</v>
      </c>
      <c r="K151" s="11">
        <f>IFERROR(INDEX(FinalOpSharingDE!$A$2:$M$333,MATCH(OperationalSharingDetail!$F151,FinalOpSharingDE!$A$2:$A$333,0),9),0)</f>
        <v>5</v>
      </c>
      <c r="L151" s="11">
        <f>IFERROR(INDEX(FinalOpSharingDE!$A$2:$M$333,MATCH(OperationalSharingDetail!$F151,FinalOpSharingDE!$A$2:$A$333,0),7),0)</f>
        <v>0</v>
      </c>
      <c r="M151" s="11">
        <f>IFERROR(INDEX(FinalOpSharingDE!$A$2:$M$333,MATCH(OperationalSharingDetail!$F151,FinalOpSharingDE!$A$2:$A$333,0),4),0)</f>
        <v>0</v>
      </c>
      <c r="N151" s="11">
        <f>IFERROR(INDEX(FinalOpSharingDE!$A$2:$M$333,MATCH(OperationalSharingDetail!$F151,FinalOpSharingDE!$A$2:$A$333,0),5),0)</f>
        <v>0</v>
      </c>
      <c r="O151" s="11">
        <f>IFERROR(INDEX(FinalOpSharingDE!$A$2:$M$333,MATCH(OperationalSharingDetail!$F151,FinalOpSharingDE!$A$2:$A$333,0),10),0)</f>
        <v>3</v>
      </c>
      <c r="P151" s="11">
        <f t="shared" si="8"/>
        <v>8</v>
      </c>
      <c r="Q151" s="11">
        <f t="shared" si="9"/>
        <v>8</v>
      </c>
      <c r="S151" s="29">
        <f t="shared" si="10"/>
        <v>8</v>
      </c>
      <c r="T151" s="32">
        <f t="shared" si="11"/>
        <v>0</v>
      </c>
    </row>
    <row r="152" spans="1:20" x14ac:dyDescent="0.25">
      <c r="A152" s="2">
        <v>2021</v>
      </c>
      <c r="B152" s="2" t="s">
        <v>381</v>
      </c>
      <c r="C152" s="3" t="s">
        <v>158</v>
      </c>
      <c r="D152" s="2" t="s">
        <v>728</v>
      </c>
      <c r="E152" s="2" t="s">
        <v>728</v>
      </c>
      <c r="F152" s="3" t="s">
        <v>158</v>
      </c>
      <c r="G152" s="3" t="s">
        <v>555</v>
      </c>
      <c r="H152" s="11">
        <f>IFERROR(INDEX(FinalOpSharingDE!$A$2:$M$333,MATCH(OperationalSharingDetail!$F152,FinalOpSharingDE!$A$2:$A$333,0),3),0)</f>
        <v>0</v>
      </c>
      <c r="I152" s="11">
        <f>IFERROR(INDEX(FinalOpSharingDE!$A$2:$M$333,MATCH(OperationalSharingDetail!$F152,FinalOpSharingDE!$A$2:$A$333,0),8),0)</f>
        <v>0</v>
      </c>
      <c r="J152" s="11">
        <f>IFERROR(INDEX(FinalOpSharingDE!$A$2:$M$333,MATCH(OperationalSharingDetail!$F152,FinalOpSharingDE!$A$2:$A$333,0),6),0)</f>
        <v>0</v>
      </c>
      <c r="K152" s="11">
        <f>IFERROR(INDEX(FinalOpSharingDE!$A$2:$M$333,MATCH(OperationalSharingDetail!$F152,FinalOpSharingDE!$A$2:$A$333,0),9),0)</f>
        <v>0</v>
      </c>
      <c r="L152" s="11">
        <f>IFERROR(INDEX(FinalOpSharingDE!$A$2:$M$333,MATCH(OperationalSharingDetail!$F152,FinalOpSharingDE!$A$2:$A$333,0),7),0)</f>
        <v>0</v>
      </c>
      <c r="M152" s="11">
        <f>IFERROR(INDEX(FinalOpSharingDE!$A$2:$M$333,MATCH(OperationalSharingDetail!$F152,FinalOpSharingDE!$A$2:$A$333,0),4),0)</f>
        <v>0</v>
      </c>
      <c r="N152" s="11">
        <f>IFERROR(INDEX(FinalOpSharingDE!$A$2:$M$333,MATCH(OperationalSharingDetail!$F152,FinalOpSharingDE!$A$2:$A$333,0),5),0)</f>
        <v>0</v>
      </c>
      <c r="O152" s="11">
        <f>IFERROR(INDEX(FinalOpSharingDE!$A$2:$M$333,MATCH(OperationalSharingDetail!$F152,FinalOpSharingDE!$A$2:$A$333,0),10),0)</f>
        <v>0</v>
      </c>
      <c r="P152" s="11">
        <f t="shared" si="8"/>
        <v>0</v>
      </c>
      <c r="Q152" s="11">
        <f t="shared" si="9"/>
        <v>0</v>
      </c>
      <c r="S152" s="29">
        <f t="shared" si="10"/>
        <v>0</v>
      </c>
      <c r="T152" s="32">
        <f t="shared" si="11"/>
        <v>0</v>
      </c>
    </row>
    <row r="153" spans="1:20" x14ac:dyDescent="0.25">
      <c r="A153" s="2">
        <v>2021</v>
      </c>
      <c r="B153" s="2" t="s">
        <v>386</v>
      </c>
      <c r="C153" s="3" t="s">
        <v>159</v>
      </c>
      <c r="D153" s="2" t="s">
        <v>728</v>
      </c>
      <c r="E153" s="2" t="s">
        <v>728</v>
      </c>
      <c r="F153" s="3" t="s">
        <v>159</v>
      </c>
      <c r="G153" s="3" t="s">
        <v>556</v>
      </c>
      <c r="H153" s="11">
        <f>IFERROR(INDEX(FinalOpSharingDE!$A$2:$M$333,MATCH(OperationalSharingDetail!$F153,FinalOpSharingDE!$A$2:$A$333,0),3),0)</f>
        <v>0</v>
      </c>
      <c r="I153" s="11">
        <f>IFERROR(INDEX(FinalOpSharingDE!$A$2:$M$333,MATCH(OperationalSharingDetail!$F153,FinalOpSharingDE!$A$2:$A$333,0),8),0)</f>
        <v>0</v>
      </c>
      <c r="J153" s="11">
        <f>IFERROR(INDEX(FinalOpSharingDE!$A$2:$M$333,MATCH(OperationalSharingDetail!$F153,FinalOpSharingDE!$A$2:$A$333,0),6),0)</f>
        <v>0</v>
      </c>
      <c r="K153" s="11">
        <f>IFERROR(INDEX(FinalOpSharingDE!$A$2:$M$333,MATCH(OperationalSharingDetail!$F153,FinalOpSharingDE!$A$2:$A$333,0),9),0)</f>
        <v>0</v>
      </c>
      <c r="L153" s="11">
        <f>IFERROR(INDEX(FinalOpSharingDE!$A$2:$M$333,MATCH(OperationalSharingDetail!$F153,FinalOpSharingDE!$A$2:$A$333,0),7),0)</f>
        <v>0</v>
      </c>
      <c r="M153" s="11">
        <f>IFERROR(INDEX(FinalOpSharingDE!$A$2:$M$333,MATCH(OperationalSharingDetail!$F153,FinalOpSharingDE!$A$2:$A$333,0),4),0)</f>
        <v>0</v>
      </c>
      <c r="N153" s="11">
        <f>IFERROR(INDEX(FinalOpSharingDE!$A$2:$M$333,MATCH(OperationalSharingDetail!$F153,FinalOpSharingDE!$A$2:$A$333,0),5),0)</f>
        <v>0</v>
      </c>
      <c r="O153" s="11">
        <f>IFERROR(INDEX(FinalOpSharingDE!$A$2:$M$333,MATCH(OperationalSharingDetail!$F153,FinalOpSharingDE!$A$2:$A$333,0),10),0)</f>
        <v>0</v>
      </c>
      <c r="P153" s="11">
        <f t="shared" si="8"/>
        <v>0</v>
      </c>
      <c r="Q153" s="11">
        <f t="shared" si="9"/>
        <v>0</v>
      </c>
      <c r="S153" s="29">
        <f t="shared" si="10"/>
        <v>0</v>
      </c>
      <c r="T153" s="32">
        <f t="shared" si="11"/>
        <v>0</v>
      </c>
    </row>
    <row r="154" spans="1:20" x14ac:dyDescent="0.25">
      <c r="A154" s="2">
        <v>2021</v>
      </c>
      <c r="B154" s="2" t="s">
        <v>386</v>
      </c>
      <c r="C154" s="3" t="s">
        <v>160</v>
      </c>
      <c r="D154" s="2" t="s">
        <v>728</v>
      </c>
      <c r="E154" s="2" t="s">
        <v>728</v>
      </c>
      <c r="F154" s="3" t="s">
        <v>160</v>
      </c>
      <c r="G154" s="3" t="s">
        <v>557</v>
      </c>
      <c r="H154" s="11">
        <f>IFERROR(INDEX(FinalOpSharingDE!$A$2:$M$333,MATCH(OperationalSharingDetail!$F154,FinalOpSharingDE!$A$2:$A$333,0),3),0)</f>
        <v>0</v>
      </c>
      <c r="I154" s="11">
        <f>IFERROR(INDEX(FinalOpSharingDE!$A$2:$M$333,MATCH(OperationalSharingDetail!$F154,FinalOpSharingDE!$A$2:$A$333,0),8),0)</f>
        <v>5</v>
      </c>
      <c r="J154" s="11">
        <f>IFERROR(INDEX(FinalOpSharingDE!$A$2:$M$333,MATCH(OperationalSharingDetail!$F154,FinalOpSharingDE!$A$2:$A$333,0),6),0)</f>
        <v>5</v>
      </c>
      <c r="K154" s="11">
        <f>IFERROR(INDEX(FinalOpSharingDE!$A$2:$M$333,MATCH(OperationalSharingDetail!$F154,FinalOpSharingDE!$A$2:$A$333,0),9),0)</f>
        <v>5</v>
      </c>
      <c r="L154" s="11">
        <f>IFERROR(INDEX(FinalOpSharingDE!$A$2:$M$333,MATCH(OperationalSharingDetail!$F154,FinalOpSharingDE!$A$2:$A$333,0),7),0)</f>
        <v>5</v>
      </c>
      <c r="M154" s="11">
        <f>IFERROR(INDEX(FinalOpSharingDE!$A$2:$M$333,MATCH(OperationalSharingDetail!$F154,FinalOpSharingDE!$A$2:$A$333,0),4),0)</f>
        <v>0</v>
      </c>
      <c r="N154" s="11">
        <f>IFERROR(INDEX(FinalOpSharingDE!$A$2:$M$333,MATCH(OperationalSharingDetail!$F154,FinalOpSharingDE!$A$2:$A$333,0),5),0)</f>
        <v>0</v>
      </c>
      <c r="O154" s="11">
        <f>IFERROR(INDEX(FinalOpSharingDE!$A$2:$M$333,MATCH(OperationalSharingDetail!$F154,FinalOpSharingDE!$A$2:$A$333,0),10),0)</f>
        <v>0</v>
      </c>
      <c r="P154" s="11">
        <f t="shared" si="8"/>
        <v>20</v>
      </c>
      <c r="Q154" s="11">
        <f t="shared" si="9"/>
        <v>20</v>
      </c>
      <c r="S154" s="29">
        <f t="shared" si="10"/>
        <v>20</v>
      </c>
      <c r="T154" s="32">
        <f t="shared" si="11"/>
        <v>0</v>
      </c>
    </row>
    <row r="155" spans="1:20" x14ac:dyDescent="0.25">
      <c r="A155" s="2">
        <v>2021</v>
      </c>
      <c r="B155" s="2" t="s">
        <v>384</v>
      </c>
      <c r="C155" s="3" t="s">
        <v>161</v>
      </c>
      <c r="D155" s="2" t="s">
        <v>728</v>
      </c>
      <c r="E155" s="2" t="s">
        <v>728</v>
      </c>
      <c r="F155" s="3" t="s">
        <v>161</v>
      </c>
      <c r="G155" s="3" t="s">
        <v>558</v>
      </c>
      <c r="H155" s="11">
        <f>IFERROR(INDEX(FinalOpSharingDE!$A$2:$M$333,MATCH(OperationalSharingDetail!$F155,FinalOpSharingDE!$A$2:$A$333,0),3),0)</f>
        <v>0</v>
      </c>
      <c r="I155" s="11">
        <f>IFERROR(INDEX(FinalOpSharingDE!$A$2:$M$333,MATCH(OperationalSharingDetail!$F155,FinalOpSharingDE!$A$2:$A$333,0),8),0)</f>
        <v>0</v>
      </c>
      <c r="J155" s="11">
        <f>IFERROR(INDEX(FinalOpSharingDE!$A$2:$M$333,MATCH(OperationalSharingDetail!$F155,FinalOpSharingDE!$A$2:$A$333,0),6),0)</f>
        <v>5</v>
      </c>
      <c r="K155" s="11">
        <f>IFERROR(INDEX(FinalOpSharingDE!$A$2:$M$333,MATCH(OperationalSharingDetail!$F155,FinalOpSharingDE!$A$2:$A$333,0),9),0)</f>
        <v>5</v>
      </c>
      <c r="L155" s="11">
        <f>IFERROR(INDEX(FinalOpSharingDE!$A$2:$M$333,MATCH(OperationalSharingDetail!$F155,FinalOpSharingDE!$A$2:$A$333,0),7),0)</f>
        <v>5</v>
      </c>
      <c r="M155" s="11">
        <f>IFERROR(INDEX(FinalOpSharingDE!$A$2:$M$333,MATCH(OperationalSharingDetail!$F155,FinalOpSharingDE!$A$2:$A$333,0),4),0)</f>
        <v>3</v>
      </c>
      <c r="N155" s="11">
        <f>IFERROR(INDEX(FinalOpSharingDE!$A$2:$M$333,MATCH(OperationalSharingDetail!$F155,FinalOpSharingDE!$A$2:$A$333,0),5),0)</f>
        <v>3</v>
      </c>
      <c r="O155" s="11">
        <f>IFERROR(INDEX(FinalOpSharingDE!$A$2:$M$333,MATCH(OperationalSharingDetail!$F155,FinalOpSharingDE!$A$2:$A$333,0),10),0)</f>
        <v>0</v>
      </c>
      <c r="P155" s="11">
        <f t="shared" si="8"/>
        <v>21</v>
      </c>
      <c r="Q155" s="11">
        <f t="shared" si="9"/>
        <v>21</v>
      </c>
      <c r="S155" s="29">
        <f t="shared" si="10"/>
        <v>21</v>
      </c>
      <c r="T155" s="32">
        <f t="shared" si="11"/>
        <v>0</v>
      </c>
    </row>
    <row r="156" spans="1:20" x14ac:dyDescent="0.25">
      <c r="A156" s="2">
        <v>2021</v>
      </c>
      <c r="B156" s="2" t="s">
        <v>381</v>
      </c>
      <c r="C156" s="3" t="s">
        <v>162</v>
      </c>
      <c r="D156" s="2" t="s">
        <v>728</v>
      </c>
      <c r="E156" s="2" t="s">
        <v>728</v>
      </c>
      <c r="F156" s="3" t="s">
        <v>162</v>
      </c>
      <c r="G156" s="3" t="s">
        <v>559</v>
      </c>
      <c r="H156" s="11">
        <f>IFERROR(INDEX(FinalOpSharingDE!$A$2:$M$333,MATCH(OperationalSharingDetail!$F156,FinalOpSharingDE!$A$2:$A$333,0),3),0)</f>
        <v>0</v>
      </c>
      <c r="I156" s="11">
        <f>IFERROR(INDEX(FinalOpSharingDE!$A$2:$M$333,MATCH(OperationalSharingDetail!$F156,FinalOpSharingDE!$A$2:$A$333,0),8),0)</f>
        <v>5</v>
      </c>
      <c r="J156" s="11">
        <f>IFERROR(INDEX(FinalOpSharingDE!$A$2:$M$333,MATCH(OperationalSharingDetail!$F156,FinalOpSharingDE!$A$2:$A$333,0),6),0)</f>
        <v>5</v>
      </c>
      <c r="K156" s="11">
        <f>IFERROR(INDEX(FinalOpSharingDE!$A$2:$M$333,MATCH(OperationalSharingDetail!$F156,FinalOpSharingDE!$A$2:$A$333,0),9),0)</f>
        <v>5</v>
      </c>
      <c r="L156" s="11">
        <f>IFERROR(INDEX(FinalOpSharingDE!$A$2:$M$333,MATCH(OperationalSharingDetail!$F156,FinalOpSharingDE!$A$2:$A$333,0),7),0)</f>
        <v>5</v>
      </c>
      <c r="M156" s="11">
        <f>IFERROR(INDEX(FinalOpSharingDE!$A$2:$M$333,MATCH(OperationalSharingDetail!$F156,FinalOpSharingDE!$A$2:$A$333,0),4),0)</f>
        <v>0</v>
      </c>
      <c r="N156" s="11">
        <f>IFERROR(INDEX(FinalOpSharingDE!$A$2:$M$333,MATCH(OperationalSharingDetail!$F156,FinalOpSharingDE!$A$2:$A$333,0),5),0)</f>
        <v>0</v>
      </c>
      <c r="O156" s="11">
        <f>IFERROR(INDEX(FinalOpSharingDE!$A$2:$M$333,MATCH(OperationalSharingDetail!$F156,FinalOpSharingDE!$A$2:$A$333,0),10),0)</f>
        <v>0</v>
      </c>
      <c r="P156" s="11">
        <f t="shared" si="8"/>
        <v>20</v>
      </c>
      <c r="Q156" s="11">
        <f t="shared" si="9"/>
        <v>20</v>
      </c>
      <c r="S156" s="29">
        <f t="shared" si="10"/>
        <v>20</v>
      </c>
      <c r="T156" s="32">
        <f t="shared" si="11"/>
        <v>0</v>
      </c>
    </row>
    <row r="157" spans="1:20" x14ac:dyDescent="0.25">
      <c r="A157" s="2">
        <v>2021</v>
      </c>
      <c r="B157" s="2" t="s">
        <v>382</v>
      </c>
      <c r="C157" s="3" t="s">
        <v>163</v>
      </c>
      <c r="D157" s="2" t="s">
        <v>728</v>
      </c>
      <c r="E157" s="2" t="s">
        <v>728</v>
      </c>
      <c r="F157" s="3" t="s">
        <v>163</v>
      </c>
      <c r="G157" s="3" t="s">
        <v>560</v>
      </c>
      <c r="H157" s="11">
        <f>IFERROR(INDEX(FinalOpSharingDE!$A$2:$M$333,MATCH(OperationalSharingDetail!$F157,FinalOpSharingDE!$A$2:$A$333,0),3),0)</f>
        <v>0</v>
      </c>
      <c r="I157" s="11">
        <f>IFERROR(INDEX(FinalOpSharingDE!$A$2:$M$333,MATCH(OperationalSharingDetail!$F157,FinalOpSharingDE!$A$2:$A$333,0),8),0)</f>
        <v>5</v>
      </c>
      <c r="J157" s="11">
        <f>IFERROR(INDEX(FinalOpSharingDE!$A$2:$M$333,MATCH(OperationalSharingDetail!$F157,FinalOpSharingDE!$A$2:$A$333,0),6),0)</f>
        <v>5</v>
      </c>
      <c r="K157" s="11">
        <f>IFERROR(INDEX(FinalOpSharingDE!$A$2:$M$333,MATCH(OperationalSharingDetail!$F157,FinalOpSharingDE!$A$2:$A$333,0),9),0)</f>
        <v>0</v>
      </c>
      <c r="L157" s="11">
        <f>IFERROR(INDEX(FinalOpSharingDE!$A$2:$M$333,MATCH(OperationalSharingDetail!$F157,FinalOpSharingDE!$A$2:$A$333,0),7),0)</f>
        <v>0</v>
      </c>
      <c r="M157" s="11">
        <f>IFERROR(INDEX(FinalOpSharingDE!$A$2:$M$333,MATCH(OperationalSharingDetail!$F157,FinalOpSharingDE!$A$2:$A$333,0),4),0)</f>
        <v>3</v>
      </c>
      <c r="N157" s="11">
        <f>IFERROR(INDEX(FinalOpSharingDE!$A$2:$M$333,MATCH(OperationalSharingDetail!$F157,FinalOpSharingDE!$A$2:$A$333,0),5),0)</f>
        <v>3</v>
      </c>
      <c r="O157" s="11">
        <f>IFERROR(INDEX(FinalOpSharingDE!$A$2:$M$333,MATCH(OperationalSharingDetail!$F157,FinalOpSharingDE!$A$2:$A$333,0),10),0)</f>
        <v>3</v>
      </c>
      <c r="P157" s="11">
        <f t="shared" si="8"/>
        <v>19</v>
      </c>
      <c r="Q157" s="11">
        <f t="shared" si="9"/>
        <v>19</v>
      </c>
      <c r="S157" s="29">
        <f t="shared" si="10"/>
        <v>19</v>
      </c>
      <c r="T157" s="32">
        <f t="shared" si="11"/>
        <v>0</v>
      </c>
    </row>
    <row r="158" spans="1:20" x14ac:dyDescent="0.25">
      <c r="A158" s="2">
        <v>2021</v>
      </c>
      <c r="B158" s="2" t="s">
        <v>383</v>
      </c>
      <c r="C158" s="3" t="s">
        <v>164</v>
      </c>
      <c r="D158" s="2" t="s">
        <v>728</v>
      </c>
      <c r="E158" s="2" t="s">
        <v>728</v>
      </c>
      <c r="F158" s="3" t="s">
        <v>164</v>
      </c>
      <c r="G158" s="3" t="s">
        <v>561</v>
      </c>
      <c r="H158" s="11">
        <f>IFERROR(INDEX(FinalOpSharingDE!$A$2:$M$333,MATCH(OperationalSharingDetail!$F158,FinalOpSharingDE!$A$2:$A$333,0),3),0)</f>
        <v>8</v>
      </c>
      <c r="I158" s="11">
        <f>IFERROR(INDEX(FinalOpSharingDE!$A$2:$M$333,MATCH(OperationalSharingDetail!$F158,FinalOpSharingDE!$A$2:$A$333,0),8),0)</f>
        <v>0</v>
      </c>
      <c r="J158" s="11">
        <f>IFERROR(INDEX(FinalOpSharingDE!$A$2:$M$333,MATCH(OperationalSharingDetail!$F158,FinalOpSharingDE!$A$2:$A$333,0),6),0)</f>
        <v>5</v>
      </c>
      <c r="K158" s="11">
        <f>IFERROR(INDEX(FinalOpSharingDE!$A$2:$M$333,MATCH(OperationalSharingDetail!$F158,FinalOpSharingDE!$A$2:$A$333,0),9),0)</f>
        <v>5</v>
      </c>
      <c r="L158" s="11">
        <f>IFERROR(INDEX(FinalOpSharingDE!$A$2:$M$333,MATCH(OperationalSharingDetail!$F158,FinalOpSharingDE!$A$2:$A$333,0),7),0)</f>
        <v>0</v>
      </c>
      <c r="M158" s="11">
        <f>IFERROR(INDEX(FinalOpSharingDE!$A$2:$M$333,MATCH(OperationalSharingDetail!$F158,FinalOpSharingDE!$A$2:$A$333,0),4),0)</f>
        <v>0</v>
      </c>
      <c r="N158" s="11">
        <f>IFERROR(INDEX(FinalOpSharingDE!$A$2:$M$333,MATCH(OperationalSharingDetail!$F158,FinalOpSharingDE!$A$2:$A$333,0),5),0)</f>
        <v>0</v>
      </c>
      <c r="O158" s="11">
        <f>IFERROR(INDEX(FinalOpSharingDE!$A$2:$M$333,MATCH(OperationalSharingDetail!$F158,FinalOpSharingDE!$A$2:$A$333,0),10),0)</f>
        <v>0</v>
      </c>
      <c r="P158" s="11">
        <f t="shared" si="8"/>
        <v>18</v>
      </c>
      <c r="Q158" s="11">
        <f t="shared" si="9"/>
        <v>18</v>
      </c>
      <c r="S158" s="29">
        <f t="shared" si="10"/>
        <v>18</v>
      </c>
      <c r="T158" s="32">
        <f t="shared" si="11"/>
        <v>0</v>
      </c>
    </row>
    <row r="159" spans="1:20" x14ac:dyDescent="0.25">
      <c r="A159" s="2">
        <v>2021</v>
      </c>
      <c r="B159" s="2" t="s">
        <v>385</v>
      </c>
      <c r="C159" s="3" t="s">
        <v>165</v>
      </c>
      <c r="D159" s="2" t="s">
        <v>728</v>
      </c>
      <c r="E159" s="2" t="s">
        <v>728</v>
      </c>
      <c r="F159" s="3" t="s">
        <v>165</v>
      </c>
      <c r="G159" s="3" t="s">
        <v>562</v>
      </c>
      <c r="H159" s="11">
        <f>IFERROR(INDEX(FinalOpSharingDE!$A$2:$M$333,MATCH(OperationalSharingDetail!$F159,FinalOpSharingDE!$A$2:$A$333,0),3),0)</f>
        <v>8</v>
      </c>
      <c r="I159" s="11">
        <f>IFERROR(INDEX(FinalOpSharingDE!$A$2:$M$333,MATCH(OperationalSharingDetail!$F159,FinalOpSharingDE!$A$2:$A$333,0),8),0)</f>
        <v>5</v>
      </c>
      <c r="J159" s="11">
        <f>IFERROR(INDEX(FinalOpSharingDE!$A$2:$M$333,MATCH(OperationalSharingDetail!$F159,FinalOpSharingDE!$A$2:$A$333,0),6),0)</f>
        <v>5</v>
      </c>
      <c r="K159" s="11">
        <f>IFERROR(INDEX(FinalOpSharingDE!$A$2:$M$333,MATCH(OperationalSharingDetail!$F159,FinalOpSharingDE!$A$2:$A$333,0),9),0)</f>
        <v>0</v>
      </c>
      <c r="L159" s="11">
        <f>IFERROR(INDEX(FinalOpSharingDE!$A$2:$M$333,MATCH(OperationalSharingDetail!$F159,FinalOpSharingDE!$A$2:$A$333,0),7),0)</f>
        <v>0</v>
      </c>
      <c r="M159" s="11">
        <f>IFERROR(INDEX(FinalOpSharingDE!$A$2:$M$333,MATCH(OperationalSharingDetail!$F159,FinalOpSharingDE!$A$2:$A$333,0),4),0)</f>
        <v>0</v>
      </c>
      <c r="N159" s="11">
        <f>IFERROR(INDEX(FinalOpSharingDE!$A$2:$M$333,MATCH(OperationalSharingDetail!$F159,FinalOpSharingDE!$A$2:$A$333,0),5),0)</f>
        <v>0</v>
      </c>
      <c r="O159" s="11">
        <f>IFERROR(INDEX(FinalOpSharingDE!$A$2:$M$333,MATCH(OperationalSharingDetail!$F159,FinalOpSharingDE!$A$2:$A$333,0),10),0)</f>
        <v>0</v>
      </c>
      <c r="P159" s="11">
        <f t="shared" si="8"/>
        <v>18</v>
      </c>
      <c r="Q159" s="11">
        <f t="shared" si="9"/>
        <v>18</v>
      </c>
      <c r="S159" s="29">
        <f t="shared" si="10"/>
        <v>18</v>
      </c>
      <c r="T159" s="32">
        <f t="shared" si="11"/>
        <v>0</v>
      </c>
    </row>
    <row r="160" spans="1:20" x14ac:dyDescent="0.25">
      <c r="A160" s="2">
        <v>2021</v>
      </c>
      <c r="B160" s="2" t="s">
        <v>384</v>
      </c>
      <c r="C160" s="3" t="s">
        <v>166</v>
      </c>
      <c r="D160" s="2" t="s">
        <v>728</v>
      </c>
      <c r="E160" s="2" t="s">
        <v>728</v>
      </c>
      <c r="F160" s="3" t="s">
        <v>166</v>
      </c>
      <c r="G160" s="3" t="s">
        <v>563</v>
      </c>
      <c r="H160" s="11">
        <f>IFERROR(INDEX(FinalOpSharingDE!$A$2:$M$333,MATCH(OperationalSharingDetail!$F160,FinalOpSharingDE!$A$2:$A$333,0),3),0)</f>
        <v>0</v>
      </c>
      <c r="I160" s="11">
        <f>IFERROR(INDEX(FinalOpSharingDE!$A$2:$M$333,MATCH(OperationalSharingDetail!$F160,FinalOpSharingDE!$A$2:$A$333,0),8),0)</f>
        <v>0</v>
      </c>
      <c r="J160" s="11">
        <f>IFERROR(INDEX(FinalOpSharingDE!$A$2:$M$333,MATCH(OperationalSharingDetail!$F160,FinalOpSharingDE!$A$2:$A$333,0),6),0)</f>
        <v>5</v>
      </c>
      <c r="K160" s="11">
        <f>IFERROR(INDEX(FinalOpSharingDE!$A$2:$M$333,MATCH(OperationalSharingDetail!$F160,FinalOpSharingDE!$A$2:$A$333,0),9),0)</f>
        <v>5</v>
      </c>
      <c r="L160" s="11">
        <f>IFERROR(INDEX(FinalOpSharingDE!$A$2:$M$333,MATCH(OperationalSharingDetail!$F160,FinalOpSharingDE!$A$2:$A$333,0),7),0)</f>
        <v>5</v>
      </c>
      <c r="M160" s="11">
        <f>IFERROR(INDEX(FinalOpSharingDE!$A$2:$M$333,MATCH(OperationalSharingDetail!$F160,FinalOpSharingDE!$A$2:$A$333,0),4),0)</f>
        <v>3</v>
      </c>
      <c r="N160" s="11">
        <f>IFERROR(INDEX(FinalOpSharingDE!$A$2:$M$333,MATCH(OperationalSharingDetail!$F160,FinalOpSharingDE!$A$2:$A$333,0),5),0)</f>
        <v>3</v>
      </c>
      <c r="O160" s="11">
        <f>IFERROR(INDEX(FinalOpSharingDE!$A$2:$M$333,MATCH(OperationalSharingDetail!$F160,FinalOpSharingDE!$A$2:$A$333,0),10),0)</f>
        <v>0</v>
      </c>
      <c r="P160" s="11">
        <f t="shared" si="8"/>
        <v>21</v>
      </c>
      <c r="Q160" s="11">
        <f t="shared" si="9"/>
        <v>21</v>
      </c>
      <c r="S160" s="29">
        <f t="shared" si="10"/>
        <v>21</v>
      </c>
      <c r="T160" s="32">
        <f t="shared" si="11"/>
        <v>0</v>
      </c>
    </row>
    <row r="161" spans="1:20" x14ac:dyDescent="0.25">
      <c r="A161" s="2">
        <v>2021</v>
      </c>
      <c r="B161" s="2" t="s">
        <v>384</v>
      </c>
      <c r="C161" s="3" t="s">
        <v>167</v>
      </c>
      <c r="D161" s="2" t="s">
        <v>728</v>
      </c>
      <c r="E161" s="2" t="s">
        <v>728</v>
      </c>
      <c r="F161" s="3" t="s">
        <v>167</v>
      </c>
      <c r="G161" s="3" t="s">
        <v>564</v>
      </c>
      <c r="H161" s="11">
        <f>IFERROR(INDEX(FinalOpSharingDE!$A$2:$M$333,MATCH(OperationalSharingDetail!$F161,FinalOpSharingDE!$A$2:$A$333,0),3),0)</f>
        <v>0</v>
      </c>
      <c r="I161" s="11">
        <f>IFERROR(INDEX(FinalOpSharingDE!$A$2:$M$333,MATCH(OperationalSharingDetail!$F161,FinalOpSharingDE!$A$2:$A$333,0),8),0)</f>
        <v>0</v>
      </c>
      <c r="J161" s="11">
        <f>IFERROR(INDEX(FinalOpSharingDE!$A$2:$M$333,MATCH(OperationalSharingDetail!$F161,FinalOpSharingDE!$A$2:$A$333,0),6),0)</f>
        <v>0</v>
      </c>
      <c r="K161" s="11">
        <f>IFERROR(INDEX(FinalOpSharingDE!$A$2:$M$333,MATCH(OperationalSharingDetail!$F161,FinalOpSharingDE!$A$2:$A$333,0),9),0)</f>
        <v>0</v>
      </c>
      <c r="L161" s="11">
        <f>IFERROR(INDEX(FinalOpSharingDE!$A$2:$M$333,MATCH(OperationalSharingDetail!$F161,FinalOpSharingDE!$A$2:$A$333,0),7),0)</f>
        <v>0</v>
      </c>
      <c r="M161" s="11">
        <f>IFERROR(INDEX(FinalOpSharingDE!$A$2:$M$333,MATCH(OperationalSharingDetail!$F161,FinalOpSharingDE!$A$2:$A$333,0),4),0)</f>
        <v>0</v>
      </c>
      <c r="N161" s="11">
        <f>IFERROR(INDEX(FinalOpSharingDE!$A$2:$M$333,MATCH(OperationalSharingDetail!$F161,FinalOpSharingDE!$A$2:$A$333,0),5),0)</f>
        <v>0</v>
      </c>
      <c r="O161" s="11">
        <f>IFERROR(INDEX(FinalOpSharingDE!$A$2:$M$333,MATCH(OperationalSharingDetail!$F161,FinalOpSharingDE!$A$2:$A$333,0),10),0)</f>
        <v>0</v>
      </c>
      <c r="P161" s="11">
        <f t="shared" si="8"/>
        <v>0</v>
      </c>
      <c r="Q161" s="11">
        <f t="shared" si="9"/>
        <v>0</v>
      </c>
      <c r="S161" s="29">
        <f t="shared" si="10"/>
        <v>0</v>
      </c>
      <c r="T161" s="32">
        <f t="shared" si="11"/>
        <v>0</v>
      </c>
    </row>
    <row r="162" spans="1:20" x14ac:dyDescent="0.25">
      <c r="A162" s="2">
        <v>2021</v>
      </c>
      <c r="B162" s="2" t="s">
        <v>383</v>
      </c>
      <c r="C162" s="3" t="s">
        <v>168</v>
      </c>
      <c r="D162" s="2" t="s">
        <v>728</v>
      </c>
      <c r="E162" s="2" t="s">
        <v>728</v>
      </c>
      <c r="F162" s="3" t="s">
        <v>168</v>
      </c>
      <c r="G162" s="3" t="s">
        <v>565</v>
      </c>
      <c r="H162" s="11">
        <f>IFERROR(INDEX(FinalOpSharingDE!$A$2:$M$333,MATCH(OperationalSharingDetail!$F162,FinalOpSharingDE!$A$2:$A$333,0),3),0)</f>
        <v>8</v>
      </c>
      <c r="I162" s="11">
        <f>IFERROR(INDEX(FinalOpSharingDE!$A$2:$M$333,MATCH(OperationalSharingDetail!$F162,FinalOpSharingDE!$A$2:$A$333,0),8),0)</f>
        <v>0</v>
      </c>
      <c r="J162" s="11">
        <f>IFERROR(INDEX(FinalOpSharingDE!$A$2:$M$333,MATCH(OperationalSharingDetail!$F162,FinalOpSharingDE!$A$2:$A$333,0),6),0)</f>
        <v>5</v>
      </c>
      <c r="K162" s="11">
        <f>IFERROR(INDEX(FinalOpSharingDE!$A$2:$M$333,MATCH(OperationalSharingDetail!$F162,FinalOpSharingDE!$A$2:$A$333,0),9),0)</f>
        <v>0</v>
      </c>
      <c r="L162" s="11">
        <f>IFERROR(INDEX(FinalOpSharingDE!$A$2:$M$333,MATCH(OperationalSharingDetail!$F162,FinalOpSharingDE!$A$2:$A$333,0),7),0)</f>
        <v>5</v>
      </c>
      <c r="M162" s="11">
        <f>IFERROR(INDEX(FinalOpSharingDE!$A$2:$M$333,MATCH(OperationalSharingDetail!$F162,FinalOpSharingDE!$A$2:$A$333,0),4),0)</f>
        <v>0</v>
      </c>
      <c r="N162" s="11">
        <f>IFERROR(INDEX(FinalOpSharingDE!$A$2:$M$333,MATCH(OperationalSharingDetail!$F162,FinalOpSharingDE!$A$2:$A$333,0),5),0)</f>
        <v>3</v>
      </c>
      <c r="O162" s="11">
        <f>IFERROR(INDEX(FinalOpSharingDE!$A$2:$M$333,MATCH(OperationalSharingDetail!$F162,FinalOpSharingDE!$A$2:$A$333,0),10),0)</f>
        <v>0</v>
      </c>
      <c r="P162" s="11">
        <f t="shared" si="8"/>
        <v>21</v>
      </c>
      <c r="Q162" s="11">
        <f t="shared" si="9"/>
        <v>21</v>
      </c>
      <c r="S162" s="29">
        <f t="shared" si="10"/>
        <v>21</v>
      </c>
      <c r="T162" s="32">
        <f t="shared" si="11"/>
        <v>0</v>
      </c>
    </row>
    <row r="163" spans="1:20" x14ac:dyDescent="0.25">
      <c r="A163" s="2">
        <v>2021</v>
      </c>
      <c r="B163" s="2" t="s">
        <v>383</v>
      </c>
      <c r="C163" s="3" t="s">
        <v>169</v>
      </c>
      <c r="D163" s="2" t="s">
        <v>728</v>
      </c>
      <c r="E163" s="2" t="s">
        <v>728</v>
      </c>
      <c r="F163" s="3" t="s">
        <v>169</v>
      </c>
      <c r="G163" s="3" t="s">
        <v>566</v>
      </c>
      <c r="H163" s="11">
        <f>IFERROR(INDEX(FinalOpSharingDE!$A$2:$M$333,MATCH(OperationalSharingDetail!$F163,FinalOpSharingDE!$A$2:$A$333,0),3),0)</f>
        <v>0</v>
      </c>
      <c r="I163" s="11">
        <f>IFERROR(INDEX(FinalOpSharingDE!$A$2:$M$333,MATCH(OperationalSharingDetail!$F163,FinalOpSharingDE!$A$2:$A$333,0),8),0)</f>
        <v>0</v>
      </c>
      <c r="J163" s="11">
        <f>IFERROR(INDEX(FinalOpSharingDE!$A$2:$M$333,MATCH(OperationalSharingDetail!$F163,FinalOpSharingDE!$A$2:$A$333,0),6),0)</f>
        <v>0</v>
      </c>
      <c r="K163" s="11">
        <f>IFERROR(INDEX(FinalOpSharingDE!$A$2:$M$333,MATCH(OperationalSharingDetail!$F163,FinalOpSharingDE!$A$2:$A$333,0),9),0)</f>
        <v>0</v>
      </c>
      <c r="L163" s="11">
        <f>IFERROR(INDEX(FinalOpSharingDE!$A$2:$M$333,MATCH(OperationalSharingDetail!$F163,FinalOpSharingDE!$A$2:$A$333,0),7),0)</f>
        <v>0</v>
      </c>
      <c r="M163" s="11">
        <f>IFERROR(INDEX(FinalOpSharingDE!$A$2:$M$333,MATCH(OperationalSharingDetail!$F163,FinalOpSharingDE!$A$2:$A$333,0),4),0)</f>
        <v>0</v>
      </c>
      <c r="N163" s="11">
        <f>IFERROR(INDEX(FinalOpSharingDE!$A$2:$M$333,MATCH(OperationalSharingDetail!$F163,FinalOpSharingDE!$A$2:$A$333,0),5),0)</f>
        <v>0</v>
      </c>
      <c r="O163" s="11">
        <f>IFERROR(INDEX(FinalOpSharingDE!$A$2:$M$333,MATCH(OperationalSharingDetail!$F163,FinalOpSharingDE!$A$2:$A$333,0),10),0)</f>
        <v>0</v>
      </c>
      <c r="P163" s="11">
        <f t="shared" si="8"/>
        <v>0</v>
      </c>
      <c r="Q163" s="11">
        <f t="shared" si="9"/>
        <v>0</v>
      </c>
      <c r="S163" s="29">
        <f t="shared" si="10"/>
        <v>0</v>
      </c>
      <c r="T163" s="32">
        <f t="shared" si="11"/>
        <v>0</v>
      </c>
    </row>
    <row r="164" spans="1:20" x14ac:dyDescent="0.25">
      <c r="A164" s="2">
        <v>2021</v>
      </c>
      <c r="B164" s="2" t="s">
        <v>387</v>
      </c>
      <c r="C164" s="3" t="s">
        <v>171</v>
      </c>
      <c r="D164" s="2" t="s">
        <v>728</v>
      </c>
      <c r="E164" s="2" t="s">
        <v>728</v>
      </c>
      <c r="F164" s="3" t="s">
        <v>171</v>
      </c>
      <c r="G164" s="3" t="s">
        <v>568</v>
      </c>
      <c r="H164" s="11">
        <f>IFERROR(INDEX(FinalOpSharingDE!$A$2:$M$333,MATCH(OperationalSharingDetail!$F164,FinalOpSharingDE!$A$2:$A$333,0),3),0)</f>
        <v>0</v>
      </c>
      <c r="I164" s="11">
        <f>IFERROR(INDEX(FinalOpSharingDE!$A$2:$M$333,MATCH(OperationalSharingDetail!$F164,FinalOpSharingDE!$A$2:$A$333,0),8),0)</f>
        <v>0</v>
      </c>
      <c r="J164" s="11">
        <f>IFERROR(INDEX(FinalOpSharingDE!$A$2:$M$333,MATCH(OperationalSharingDetail!$F164,FinalOpSharingDE!$A$2:$A$333,0),6),0)</f>
        <v>0</v>
      </c>
      <c r="K164" s="11">
        <f>IFERROR(INDEX(FinalOpSharingDE!$A$2:$M$333,MATCH(OperationalSharingDetail!$F164,FinalOpSharingDE!$A$2:$A$333,0),9),0)</f>
        <v>0</v>
      </c>
      <c r="L164" s="11">
        <f>IFERROR(INDEX(FinalOpSharingDE!$A$2:$M$333,MATCH(OperationalSharingDetail!$F164,FinalOpSharingDE!$A$2:$A$333,0),7),0)</f>
        <v>0</v>
      </c>
      <c r="M164" s="11">
        <f>IFERROR(INDEX(FinalOpSharingDE!$A$2:$M$333,MATCH(OperationalSharingDetail!$F164,FinalOpSharingDE!$A$2:$A$333,0),4),0)</f>
        <v>0</v>
      </c>
      <c r="N164" s="11">
        <f>IFERROR(INDEX(FinalOpSharingDE!$A$2:$M$333,MATCH(OperationalSharingDetail!$F164,FinalOpSharingDE!$A$2:$A$333,0),5),0)</f>
        <v>0</v>
      </c>
      <c r="O164" s="11">
        <f>IFERROR(INDEX(FinalOpSharingDE!$A$2:$M$333,MATCH(OperationalSharingDetail!$F164,FinalOpSharingDE!$A$2:$A$333,0),10),0)</f>
        <v>0</v>
      </c>
      <c r="P164" s="11">
        <f t="shared" si="8"/>
        <v>0</v>
      </c>
      <c r="Q164" s="11">
        <f t="shared" si="9"/>
        <v>0</v>
      </c>
      <c r="S164" s="29">
        <f t="shared" si="10"/>
        <v>0</v>
      </c>
      <c r="T164" s="32">
        <f t="shared" si="11"/>
        <v>0</v>
      </c>
    </row>
    <row r="165" spans="1:20" x14ac:dyDescent="0.25">
      <c r="A165" s="2">
        <v>2021</v>
      </c>
      <c r="B165" s="2" t="s">
        <v>387</v>
      </c>
      <c r="C165" s="3" t="s">
        <v>172</v>
      </c>
      <c r="D165" s="2" t="s">
        <v>728</v>
      </c>
      <c r="E165" s="2" t="s">
        <v>728</v>
      </c>
      <c r="F165" s="3" t="s">
        <v>172</v>
      </c>
      <c r="G165" s="3" t="s">
        <v>569</v>
      </c>
      <c r="H165" s="11">
        <f>IFERROR(INDEX(FinalOpSharingDE!$A$2:$M$333,MATCH(OperationalSharingDetail!$F165,FinalOpSharingDE!$A$2:$A$333,0),3),0)</f>
        <v>8</v>
      </c>
      <c r="I165" s="11">
        <f>IFERROR(INDEX(FinalOpSharingDE!$A$2:$M$333,MATCH(OperationalSharingDetail!$F165,FinalOpSharingDE!$A$2:$A$333,0),8),0)</f>
        <v>0</v>
      </c>
      <c r="J165" s="11">
        <f>IFERROR(INDEX(FinalOpSharingDE!$A$2:$M$333,MATCH(OperationalSharingDetail!$F165,FinalOpSharingDE!$A$2:$A$333,0),6),0)</f>
        <v>0</v>
      </c>
      <c r="K165" s="11">
        <f>IFERROR(INDEX(FinalOpSharingDE!$A$2:$M$333,MATCH(OperationalSharingDetail!$F165,FinalOpSharingDE!$A$2:$A$333,0),9),0)</f>
        <v>5</v>
      </c>
      <c r="L165" s="11">
        <f>IFERROR(INDEX(FinalOpSharingDE!$A$2:$M$333,MATCH(OperationalSharingDetail!$F165,FinalOpSharingDE!$A$2:$A$333,0),7),0)</f>
        <v>5</v>
      </c>
      <c r="M165" s="11">
        <f>IFERROR(INDEX(FinalOpSharingDE!$A$2:$M$333,MATCH(OperationalSharingDetail!$F165,FinalOpSharingDE!$A$2:$A$333,0),4),0)</f>
        <v>3</v>
      </c>
      <c r="N165" s="11">
        <f>IFERROR(INDEX(FinalOpSharingDE!$A$2:$M$333,MATCH(OperationalSharingDetail!$F165,FinalOpSharingDE!$A$2:$A$333,0),5),0)</f>
        <v>0</v>
      </c>
      <c r="O165" s="11">
        <f>IFERROR(INDEX(FinalOpSharingDE!$A$2:$M$333,MATCH(OperationalSharingDetail!$F165,FinalOpSharingDE!$A$2:$A$333,0),10),0)</f>
        <v>0</v>
      </c>
      <c r="P165" s="11">
        <f t="shared" si="8"/>
        <v>21</v>
      </c>
      <c r="Q165" s="11">
        <f t="shared" si="9"/>
        <v>21</v>
      </c>
      <c r="S165" s="29">
        <f t="shared" si="10"/>
        <v>21</v>
      </c>
      <c r="T165" s="32">
        <f t="shared" si="11"/>
        <v>0</v>
      </c>
    </row>
    <row r="166" spans="1:20" x14ac:dyDescent="0.25">
      <c r="A166" s="2">
        <v>2021</v>
      </c>
      <c r="B166" s="2" t="s">
        <v>383</v>
      </c>
      <c r="C166" s="3" t="s">
        <v>173</v>
      </c>
      <c r="D166" s="2" t="s">
        <v>728</v>
      </c>
      <c r="E166" s="2" t="s">
        <v>728</v>
      </c>
      <c r="F166" s="3" t="s">
        <v>173</v>
      </c>
      <c r="G166" s="3" t="s">
        <v>570</v>
      </c>
      <c r="H166" s="11">
        <f>IFERROR(INDEX(FinalOpSharingDE!$A$2:$M$333,MATCH(OperationalSharingDetail!$F166,FinalOpSharingDE!$A$2:$A$333,0),3),0)</f>
        <v>0</v>
      </c>
      <c r="I166" s="11">
        <f>IFERROR(INDEX(FinalOpSharingDE!$A$2:$M$333,MATCH(OperationalSharingDetail!$F166,FinalOpSharingDE!$A$2:$A$333,0),8),0)</f>
        <v>5</v>
      </c>
      <c r="J166" s="11">
        <f>IFERROR(INDEX(FinalOpSharingDE!$A$2:$M$333,MATCH(OperationalSharingDetail!$F166,FinalOpSharingDE!$A$2:$A$333,0),6),0)</f>
        <v>5</v>
      </c>
      <c r="K166" s="11">
        <f>IFERROR(INDEX(FinalOpSharingDE!$A$2:$M$333,MATCH(OperationalSharingDetail!$F166,FinalOpSharingDE!$A$2:$A$333,0),9),0)</f>
        <v>5</v>
      </c>
      <c r="L166" s="11">
        <f>IFERROR(INDEX(FinalOpSharingDE!$A$2:$M$333,MATCH(OperationalSharingDetail!$F166,FinalOpSharingDE!$A$2:$A$333,0),7),0)</f>
        <v>5</v>
      </c>
      <c r="M166" s="11">
        <f>IFERROR(INDEX(FinalOpSharingDE!$A$2:$M$333,MATCH(OperationalSharingDetail!$F166,FinalOpSharingDE!$A$2:$A$333,0),4),0)</f>
        <v>0</v>
      </c>
      <c r="N166" s="11">
        <f>IFERROR(INDEX(FinalOpSharingDE!$A$2:$M$333,MATCH(OperationalSharingDetail!$F166,FinalOpSharingDE!$A$2:$A$333,0),5),0)</f>
        <v>0</v>
      </c>
      <c r="O166" s="11">
        <f>IFERROR(INDEX(FinalOpSharingDE!$A$2:$M$333,MATCH(OperationalSharingDetail!$F166,FinalOpSharingDE!$A$2:$A$333,0),10),0)</f>
        <v>0</v>
      </c>
      <c r="P166" s="11">
        <f t="shared" si="8"/>
        <v>20</v>
      </c>
      <c r="Q166" s="11">
        <f t="shared" si="9"/>
        <v>20</v>
      </c>
      <c r="S166" s="29">
        <f t="shared" si="10"/>
        <v>20</v>
      </c>
      <c r="T166" s="32">
        <f t="shared" si="11"/>
        <v>0</v>
      </c>
    </row>
    <row r="167" spans="1:20" x14ac:dyDescent="0.25">
      <c r="A167" s="2">
        <v>2021</v>
      </c>
      <c r="B167" s="2" t="s">
        <v>387</v>
      </c>
      <c r="C167" s="3" t="s">
        <v>174</v>
      </c>
      <c r="D167" s="2" t="s">
        <v>728</v>
      </c>
      <c r="E167" s="2" t="s">
        <v>728</v>
      </c>
      <c r="F167" s="3" t="s">
        <v>174</v>
      </c>
      <c r="G167" s="3" t="s">
        <v>571</v>
      </c>
      <c r="H167" s="11">
        <f>IFERROR(INDEX(FinalOpSharingDE!$A$2:$M$333,MATCH(OperationalSharingDetail!$F167,FinalOpSharingDE!$A$2:$A$333,0),3),0)</f>
        <v>8</v>
      </c>
      <c r="I167" s="11">
        <f>IFERROR(INDEX(FinalOpSharingDE!$A$2:$M$333,MATCH(OperationalSharingDetail!$F167,FinalOpSharingDE!$A$2:$A$333,0),8),0)</f>
        <v>0</v>
      </c>
      <c r="J167" s="11">
        <f>IFERROR(INDEX(FinalOpSharingDE!$A$2:$M$333,MATCH(OperationalSharingDetail!$F167,FinalOpSharingDE!$A$2:$A$333,0),6),0)</f>
        <v>5</v>
      </c>
      <c r="K167" s="11">
        <f>IFERROR(INDEX(FinalOpSharingDE!$A$2:$M$333,MATCH(OperationalSharingDetail!$F167,FinalOpSharingDE!$A$2:$A$333,0),9),0)</f>
        <v>5</v>
      </c>
      <c r="L167" s="11">
        <f>IFERROR(INDEX(FinalOpSharingDE!$A$2:$M$333,MATCH(OperationalSharingDetail!$F167,FinalOpSharingDE!$A$2:$A$333,0),7),0)</f>
        <v>5</v>
      </c>
      <c r="M167" s="11">
        <f>IFERROR(INDEX(FinalOpSharingDE!$A$2:$M$333,MATCH(OperationalSharingDetail!$F167,FinalOpSharingDE!$A$2:$A$333,0),4),0)</f>
        <v>0</v>
      </c>
      <c r="N167" s="11">
        <f>IFERROR(INDEX(FinalOpSharingDE!$A$2:$M$333,MATCH(OperationalSharingDetail!$F167,FinalOpSharingDE!$A$2:$A$333,0),5),0)</f>
        <v>0</v>
      </c>
      <c r="O167" s="11">
        <f>IFERROR(INDEX(FinalOpSharingDE!$A$2:$M$333,MATCH(OperationalSharingDetail!$F167,FinalOpSharingDE!$A$2:$A$333,0),10),0)</f>
        <v>0</v>
      </c>
      <c r="P167" s="11">
        <f t="shared" si="8"/>
        <v>23</v>
      </c>
      <c r="Q167" s="11">
        <f t="shared" si="9"/>
        <v>21</v>
      </c>
      <c r="S167" s="29">
        <f t="shared" si="10"/>
        <v>21</v>
      </c>
      <c r="T167" s="32">
        <f t="shared" si="11"/>
        <v>0</v>
      </c>
    </row>
    <row r="168" spans="1:20" x14ac:dyDescent="0.25">
      <c r="A168" s="2">
        <v>2021</v>
      </c>
      <c r="B168" s="2" t="s">
        <v>390</v>
      </c>
      <c r="C168" s="3" t="s">
        <v>175</v>
      </c>
      <c r="D168" s="2" t="s">
        <v>728</v>
      </c>
      <c r="E168" s="2" t="s">
        <v>728</v>
      </c>
      <c r="F168" s="3" t="s">
        <v>175</v>
      </c>
      <c r="G168" s="3" t="s">
        <v>572</v>
      </c>
      <c r="H168" s="11">
        <f>IFERROR(INDEX(FinalOpSharingDE!$A$2:$M$333,MATCH(OperationalSharingDetail!$F168,FinalOpSharingDE!$A$2:$A$333,0),3),0)</f>
        <v>0</v>
      </c>
      <c r="I168" s="11">
        <f>IFERROR(INDEX(FinalOpSharingDE!$A$2:$M$333,MATCH(OperationalSharingDetail!$F168,FinalOpSharingDE!$A$2:$A$333,0),8),0)</f>
        <v>0</v>
      </c>
      <c r="J168" s="11">
        <f>IFERROR(INDEX(FinalOpSharingDE!$A$2:$M$333,MATCH(OperationalSharingDetail!$F168,FinalOpSharingDE!$A$2:$A$333,0),6),0)</f>
        <v>0</v>
      </c>
      <c r="K168" s="11">
        <f>IFERROR(INDEX(FinalOpSharingDE!$A$2:$M$333,MATCH(OperationalSharingDetail!$F168,FinalOpSharingDE!$A$2:$A$333,0),9),0)</f>
        <v>5</v>
      </c>
      <c r="L168" s="11">
        <f>IFERROR(INDEX(FinalOpSharingDE!$A$2:$M$333,MATCH(OperationalSharingDetail!$F168,FinalOpSharingDE!$A$2:$A$333,0),7),0)</f>
        <v>0</v>
      </c>
      <c r="M168" s="11">
        <f>IFERROR(INDEX(FinalOpSharingDE!$A$2:$M$333,MATCH(OperationalSharingDetail!$F168,FinalOpSharingDE!$A$2:$A$333,0),4),0)</f>
        <v>0</v>
      </c>
      <c r="N168" s="11">
        <f>IFERROR(INDEX(FinalOpSharingDE!$A$2:$M$333,MATCH(OperationalSharingDetail!$F168,FinalOpSharingDE!$A$2:$A$333,0),5),0)</f>
        <v>3</v>
      </c>
      <c r="O168" s="11">
        <f>IFERROR(INDEX(FinalOpSharingDE!$A$2:$M$333,MATCH(OperationalSharingDetail!$F168,FinalOpSharingDE!$A$2:$A$333,0),10),0)</f>
        <v>0</v>
      </c>
      <c r="P168" s="11">
        <f t="shared" si="8"/>
        <v>8</v>
      </c>
      <c r="Q168" s="11">
        <f t="shared" si="9"/>
        <v>8</v>
      </c>
      <c r="S168" s="29">
        <f t="shared" si="10"/>
        <v>8</v>
      </c>
      <c r="T168" s="32">
        <f t="shared" si="11"/>
        <v>0</v>
      </c>
    </row>
    <row r="169" spans="1:20" x14ac:dyDescent="0.25">
      <c r="A169" s="2">
        <v>2021</v>
      </c>
      <c r="B169" s="2" t="s">
        <v>385</v>
      </c>
      <c r="C169" s="3" t="s">
        <v>176</v>
      </c>
      <c r="D169" s="2" t="s">
        <v>728</v>
      </c>
      <c r="E169" s="2" t="s">
        <v>728</v>
      </c>
      <c r="F169" s="3" t="s">
        <v>176</v>
      </c>
      <c r="G169" s="3" t="s">
        <v>744</v>
      </c>
      <c r="H169" s="11">
        <f>IFERROR(INDEX(FinalOpSharingDE!$A$2:$M$333,MATCH(OperationalSharingDetail!$F169,FinalOpSharingDE!$A$2:$A$333,0),3),0)</f>
        <v>0</v>
      </c>
      <c r="I169" s="11">
        <f>IFERROR(INDEX(FinalOpSharingDE!$A$2:$M$333,MATCH(OperationalSharingDetail!$F169,FinalOpSharingDE!$A$2:$A$333,0),8),0)</f>
        <v>0</v>
      </c>
      <c r="J169" s="11">
        <f>IFERROR(INDEX(FinalOpSharingDE!$A$2:$M$333,MATCH(OperationalSharingDetail!$F169,FinalOpSharingDE!$A$2:$A$333,0),6),0)</f>
        <v>0</v>
      </c>
      <c r="K169" s="11">
        <f>IFERROR(INDEX(FinalOpSharingDE!$A$2:$M$333,MATCH(OperationalSharingDetail!$F169,FinalOpSharingDE!$A$2:$A$333,0),9),0)</f>
        <v>5</v>
      </c>
      <c r="L169" s="11">
        <f>IFERROR(INDEX(FinalOpSharingDE!$A$2:$M$333,MATCH(OperationalSharingDetail!$F169,FinalOpSharingDE!$A$2:$A$333,0),7),0)</f>
        <v>5</v>
      </c>
      <c r="M169" s="11">
        <f>IFERROR(INDEX(FinalOpSharingDE!$A$2:$M$333,MATCH(OperationalSharingDetail!$F169,FinalOpSharingDE!$A$2:$A$333,0),4),0)</f>
        <v>3</v>
      </c>
      <c r="N169" s="11">
        <f>IFERROR(INDEX(FinalOpSharingDE!$A$2:$M$333,MATCH(OperationalSharingDetail!$F169,FinalOpSharingDE!$A$2:$A$333,0),5),0)</f>
        <v>3</v>
      </c>
      <c r="O169" s="11">
        <f>IFERROR(INDEX(FinalOpSharingDE!$A$2:$M$333,MATCH(OperationalSharingDetail!$F169,FinalOpSharingDE!$A$2:$A$333,0),10),0)</f>
        <v>0</v>
      </c>
      <c r="P169" s="11">
        <f t="shared" si="8"/>
        <v>16</v>
      </c>
      <c r="Q169" s="11">
        <f t="shared" si="9"/>
        <v>16</v>
      </c>
      <c r="S169" s="29">
        <f t="shared" si="10"/>
        <v>16</v>
      </c>
      <c r="T169" s="32">
        <f t="shared" si="11"/>
        <v>0</v>
      </c>
    </row>
    <row r="170" spans="1:20" x14ac:dyDescent="0.25">
      <c r="A170" s="2">
        <v>2021</v>
      </c>
      <c r="B170" s="2" t="s">
        <v>381</v>
      </c>
      <c r="C170" s="3" t="s">
        <v>177</v>
      </c>
      <c r="D170" s="2" t="s">
        <v>728</v>
      </c>
      <c r="E170" s="2" t="s">
        <v>728</v>
      </c>
      <c r="F170" s="3" t="s">
        <v>177</v>
      </c>
      <c r="G170" s="3" t="s">
        <v>574</v>
      </c>
      <c r="H170" s="11">
        <f>IFERROR(INDEX(FinalOpSharingDE!$A$2:$M$333,MATCH(OperationalSharingDetail!$F170,FinalOpSharingDE!$A$2:$A$333,0),3),0)</f>
        <v>0</v>
      </c>
      <c r="I170" s="11">
        <f>IFERROR(INDEX(FinalOpSharingDE!$A$2:$M$333,MATCH(OperationalSharingDetail!$F170,FinalOpSharingDE!$A$2:$A$333,0),8),0)</f>
        <v>5</v>
      </c>
      <c r="J170" s="11">
        <f>IFERROR(INDEX(FinalOpSharingDE!$A$2:$M$333,MATCH(OperationalSharingDetail!$F170,FinalOpSharingDE!$A$2:$A$333,0),6),0)</f>
        <v>5</v>
      </c>
      <c r="K170" s="11">
        <f>IFERROR(INDEX(FinalOpSharingDE!$A$2:$M$333,MATCH(OperationalSharingDetail!$F170,FinalOpSharingDE!$A$2:$A$333,0),9),0)</f>
        <v>5</v>
      </c>
      <c r="L170" s="11">
        <f>IFERROR(INDEX(FinalOpSharingDE!$A$2:$M$333,MATCH(OperationalSharingDetail!$F170,FinalOpSharingDE!$A$2:$A$333,0),7),0)</f>
        <v>5</v>
      </c>
      <c r="M170" s="11">
        <f>IFERROR(INDEX(FinalOpSharingDE!$A$2:$M$333,MATCH(OperationalSharingDetail!$F170,FinalOpSharingDE!$A$2:$A$333,0),4),0)</f>
        <v>0</v>
      </c>
      <c r="N170" s="11">
        <f>IFERROR(INDEX(FinalOpSharingDE!$A$2:$M$333,MATCH(OperationalSharingDetail!$F170,FinalOpSharingDE!$A$2:$A$333,0),5),0)</f>
        <v>3</v>
      </c>
      <c r="O170" s="11">
        <f>IFERROR(INDEX(FinalOpSharingDE!$A$2:$M$333,MATCH(OperationalSharingDetail!$F170,FinalOpSharingDE!$A$2:$A$333,0),10),0)</f>
        <v>0</v>
      </c>
      <c r="P170" s="11">
        <f t="shared" si="8"/>
        <v>23</v>
      </c>
      <c r="Q170" s="11">
        <f t="shared" si="9"/>
        <v>21</v>
      </c>
      <c r="S170" s="29">
        <f t="shared" si="10"/>
        <v>21</v>
      </c>
      <c r="T170" s="32">
        <f t="shared" si="11"/>
        <v>0</v>
      </c>
    </row>
    <row r="171" spans="1:20" x14ac:dyDescent="0.25">
      <c r="A171" s="2">
        <v>2021</v>
      </c>
      <c r="B171" s="2" t="s">
        <v>381</v>
      </c>
      <c r="C171" s="3" t="s">
        <v>178</v>
      </c>
      <c r="D171" s="2" t="s">
        <v>728</v>
      </c>
      <c r="E171" s="2" t="s">
        <v>728</v>
      </c>
      <c r="F171" s="3" t="s">
        <v>178</v>
      </c>
      <c r="G171" s="3" t="s">
        <v>575</v>
      </c>
      <c r="H171" s="11">
        <f>IFERROR(INDEX(FinalOpSharingDE!$A$2:$M$333,MATCH(OperationalSharingDetail!$F171,FinalOpSharingDE!$A$2:$A$333,0),3),0)</f>
        <v>0</v>
      </c>
      <c r="I171" s="11">
        <f>IFERROR(INDEX(FinalOpSharingDE!$A$2:$M$333,MATCH(OperationalSharingDetail!$F171,FinalOpSharingDE!$A$2:$A$333,0),8),0)</f>
        <v>0</v>
      </c>
      <c r="J171" s="11">
        <f>IFERROR(INDEX(FinalOpSharingDE!$A$2:$M$333,MATCH(OperationalSharingDetail!$F171,FinalOpSharingDE!$A$2:$A$333,0),6),0)</f>
        <v>5</v>
      </c>
      <c r="K171" s="11">
        <f>IFERROR(INDEX(FinalOpSharingDE!$A$2:$M$333,MATCH(OperationalSharingDetail!$F171,FinalOpSharingDE!$A$2:$A$333,0),9),0)</f>
        <v>0</v>
      </c>
      <c r="L171" s="11">
        <f>IFERROR(INDEX(FinalOpSharingDE!$A$2:$M$333,MATCH(OperationalSharingDetail!$F171,FinalOpSharingDE!$A$2:$A$333,0),7),0)</f>
        <v>0</v>
      </c>
      <c r="M171" s="11">
        <f>IFERROR(INDEX(FinalOpSharingDE!$A$2:$M$333,MATCH(OperationalSharingDetail!$F171,FinalOpSharingDE!$A$2:$A$333,0),4),0)</f>
        <v>0</v>
      </c>
      <c r="N171" s="11">
        <f>IFERROR(INDEX(FinalOpSharingDE!$A$2:$M$333,MATCH(OperationalSharingDetail!$F171,FinalOpSharingDE!$A$2:$A$333,0),5),0)</f>
        <v>3</v>
      </c>
      <c r="O171" s="11">
        <f>IFERROR(INDEX(FinalOpSharingDE!$A$2:$M$333,MATCH(OperationalSharingDetail!$F171,FinalOpSharingDE!$A$2:$A$333,0),10),0)</f>
        <v>0</v>
      </c>
      <c r="P171" s="11">
        <f t="shared" si="8"/>
        <v>8</v>
      </c>
      <c r="Q171" s="11">
        <f t="shared" si="9"/>
        <v>8</v>
      </c>
      <c r="S171" s="29">
        <f t="shared" si="10"/>
        <v>8</v>
      </c>
      <c r="T171" s="32">
        <f t="shared" si="11"/>
        <v>0</v>
      </c>
    </row>
    <row r="172" spans="1:20" x14ac:dyDescent="0.25">
      <c r="A172" s="2">
        <v>2021</v>
      </c>
      <c r="B172" s="2" t="s">
        <v>385</v>
      </c>
      <c r="C172" s="3" t="s">
        <v>180</v>
      </c>
      <c r="D172" s="2" t="s">
        <v>728</v>
      </c>
      <c r="E172" s="2" t="s">
        <v>728</v>
      </c>
      <c r="F172" s="3" t="s">
        <v>180</v>
      </c>
      <c r="G172" s="3" t="s">
        <v>745</v>
      </c>
      <c r="H172" s="11">
        <f>IFERROR(INDEX(FinalOpSharingDE!$A$2:$M$333,MATCH(OperationalSharingDetail!$F172,FinalOpSharingDE!$A$2:$A$333,0),3),0)</f>
        <v>0</v>
      </c>
      <c r="I172" s="11">
        <f>IFERROR(INDEX(FinalOpSharingDE!$A$2:$M$333,MATCH(OperationalSharingDetail!$F172,FinalOpSharingDE!$A$2:$A$333,0),8),0)</f>
        <v>0</v>
      </c>
      <c r="J172" s="11">
        <f>IFERROR(INDEX(FinalOpSharingDE!$A$2:$M$333,MATCH(OperationalSharingDetail!$F172,FinalOpSharingDE!$A$2:$A$333,0),6),0)</f>
        <v>0</v>
      </c>
      <c r="K172" s="11">
        <f>IFERROR(INDEX(FinalOpSharingDE!$A$2:$M$333,MATCH(OperationalSharingDetail!$F172,FinalOpSharingDE!$A$2:$A$333,0),9),0)</f>
        <v>0</v>
      </c>
      <c r="L172" s="11">
        <f>IFERROR(INDEX(FinalOpSharingDE!$A$2:$M$333,MATCH(OperationalSharingDetail!$F172,FinalOpSharingDE!$A$2:$A$333,0),7),0)</f>
        <v>0</v>
      </c>
      <c r="M172" s="11">
        <f>IFERROR(INDEX(FinalOpSharingDE!$A$2:$M$333,MATCH(OperationalSharingDetail!$F172,FinalOpSharingDE!$A$2:$A$333,0),4),0)</f>
        <v>0</v>
      </c>
      <c r="N172" s="11">
        <f>IFERROR(INDEX(FinalOpSharingDE!$A$2:$M$333,MATCH(OperationalSharingDetail!$F172,FinalOpSharingDE!$A$2:$A$333,0),5),0)</f>
        <v>0</v>
      </c>
      <c r="O172" s="11">
        <f>IFERROR(INDEX(FinalOpSharingDE!$A$2:$M$333,MATCH(OperationalSharingDetail!$F172,FinalOpSharingDE!$A$2:$A$333,0),10),0)</f>
        <v>0</v>
      </c>
      <c r="P172" s="11">
        <f t="shared" si="8"/>
        <v>0</v>
      </c>
      <c r="Q172" s="11">
        <f t="shared" si="9"/>
        <v>0</v>
      </c>
      <c r="S172" s="29">
        <f t="shared" si="10"/>
        <v>0</v>
      </c>
      <c r="T172" s="32">
        <f t="shared" si="11"/>
        <v>0</v>
      </c>
    </row>
    <row r="173" spans="1:20" x14ac:dyDescent="0.25">
      <c r="A173" s="2">
        <v>2021</v>
      </c>
      <c r="B173" s="2" t="s">
        <v>384</v>
      </c>
      <c r="C173" s="3" t="s">
        <v>181</v>
      </c>
      <c r="D173" s="2" t="s">
        <v>397</v>
      </c>
      <c r="E173" s="2" t="s">
        <v>728</v>
      </c>
      <c r="F173" s="3" t="s">
        <v>181</v>
      </c>
      <c r="G173" s="3" t="s">
        <v>578</v>
      </c>
      <c r="H173" s="11">
        <f>IFERROR(INDEX(FinalOpSharingDE!$A$2:$M$333,MATCH(OperationalSharingDetail!$F173,FinalOpSharingDE!$A$2:$A$333,0),3),0)</f>
        <v>0</v>
      </c>
      <c r="I173" s="11">
        <f>IFERROR(INDEX(FinalOpSharingDE!$A$2:$M$333,MATCH(OperationalSharingDetail!$F173,FinalOpSharingDE!$A$2:$A$333,0),8),0)</f>
        <v>5</v>
      </c>
      <c r="J173" s="11">
        <f>IFERROR(INDEX(FinalOpSharingDE!$A$2:$M$333,MATCH(OperationalSharingDetail!$F173,FinalOpSharingDE!$A$2:$A$333,0),6),0)</f>
        <v>5</v>
      </c>
      <c r="K173" s="11">
        <f>IFERROR(INDEX(FinalOpSharingDE!$A$2:$M$333,MATCH(OperationalSharingDetail!$F173,FinalOpSharingDE!$A$2:$A$333,0),9),0)</f>
        <v>5</v>
      </c>
      <c r="L173" s="11">
        <f>IFERROR(INDEX(FinalOpSharingDE!$A$2:$M$333,MATCH(OperationalSharingDetail!$F173,FinalOpSharingDE!$A$2:$A$333,0),7),0)</f>
        <v>0</v>
      </c>
      <c r="M173" s="11">
        <f>IFERROR(INDEX(FinalOpSharingDE!$A$2:$M$333,MATCH(OperationalSharingDetail!$F173,FinalOpSharingDE!$A$2:$A$333,0),4),0)</f>
        <v>3</v>
      </c>
      <c r="N173" s="11">
        <f>IFERROR(INDEX(FinalOpSharingDE!$A$2:$M$333,MATCH(OperationalSharingDetail!$F173,FinalOpSharingDE!$A$2:$A$333,0),5),0)</f>
        <v>3</v>
      </c>
      <c r="O173" s="11">
        <f>IFERROR(INDEX(FinalOpSharingDE!$A$2:$M$333,MATCH(OperationalSharingDetail!$F173,FinalOpSharingDE!$A$2:$A$333,0),10),0)</f>
        <v>0</v>
      </c>
      <c r="P173" s="11">
        <f t="shared" si="8"/>
        <v>21</v>
      </c>
      <c r="Q173" s="11">
        <f t="shared" si="9"/>
        <v>21</v>
      </c>
      <c r="S173" s="29">
        <f t="shared" si="10"/>
        <v>21</v>
      </c>
      <c r="T173" s="32">
        <f t="shared" si="11"/>
        <v>0</v>
      </c>
    </row>
    <row r="174" spans="1:20" x14ac:dyDescent="0.25">
      <c r="A174" s="2">
        <v>2021</v>
      </c>
      <c r="B174" s="2" t="s">
        <v>390</v>
      </c>
      <c r="C174" s="3" t="s">
        <v>182</v>
      </c>
      <c r="D174" s="2" t="s">
        <v>728</v>
      </c>
      <c r="E174" s="2" t="s">
        <v>728</v>
      </c>
      <c r="F174" s="3" t="s">
        <v>182</v>
      </c>
      <c r="G174" s="3" t="s">
        <v>579</v>
      </c>
      <c r="H174" s="11">
        <f>IFERROR(INDEX(FinalOpSharingDE!$A$2:$M$333,MATCH(OperationalSharingDetail!$F174,FinalOpSharingDE!$A$2:$A$333,0),3),0)</f>
        <v>0</v>
      </c>
      <c r="I174" s="11">
        <f>IFERROR(INDEX(FinalOpSharingDE!$A$2:$M$333,MATCH(OperationalSharingDetail!$F174,FinalOpSharingDE!$A$2:$A$333,0),8),0)</f>
        <v>0</v>
      </c>
      <c r="J174" s="11">
        <f>IFERROR(INDEX(FinalOpSharingDE!$A$2:$M$333,MATCH(OperationalSharingDetail!$F174,FinalOpSharingDE!$A$2:$A$333,0),6),0)</f>
        <v>0</v>
      </c>
      <c r="K174" s="11">
        <f>IFERROR(INDEX(FinalOpSharingDE!$A$2:$M$333,MATCH(OperationalSharingDetail!$F174,FinalOpSharingDE!$A$2:$A$333,0),9),0)</f>
        <v>0</v>
      </c>
      <c r="L174" s="11">
        <f>IFERROR(INDEX(FinalOpSharingDE!$A$2:$M$333,MATCH(OperationalSharingDetail!$F174,FinalOpSharingDE!$A$2:$A$333,0),7),0)</f>
        <v>0</v>
      </c>
      <c r="M174" s="11">
        <f>IFERROR(INDEX(FinalOpSharingDE!$A$2:$M$333,MATCH(OperationalSharingDetail!$F174,FinalOpSharingDE!$A$2:$A$333,0),4),0)</f>
        <v>0</v>
      </c>
      <c r="N174" s="11">
        <f>IFERROR(INDEX(FinalOpSharingDE!$A$2:$M$333,MATCH(OperationalSharingDetail!$F174,FinalOpSharingDE!$A$2:$A$333,0),5),0)</f>
        <v>0</v>
      </c>
      <c r="O174" s="11">
        <f>IFERROR(INDEX(FinalOpSharingDE!$A$2:$M$333,MATCH(OperationalSharingDetail!$F174,FinalOpSharingDE!$A$2:$A$333,0),10),0)</f>
        <v>0</v>
      </c>
      <c r="P174" s="11">
        <f t="shared" si="8"/>
        <v>0</v>
      </c>
      <c r="Q174" s="11">
        <f t="shared" si="9"/>
        <v>0</v>
      </c>
      <c r="S174" s="29">
        <f t="shared" si="10"/>
        <v>0</v>
      </c>
      <c r="T174" s="32">
        <f t="shared" si="11"/>
        <v>0</v>
      </c>
    </row>
    <row r="175" spans="1:20" x14ac:dyDescent="0.25">
      <c r="A175" s="2">
        <v>2021</v>
      </c>
      <c r="B175" s="2" t="s">
        <v>389</v>
      </c>
      <c r="C175" s="3" t="s">
        <v>183</v>
      </c>
      <c r="D175" s="2" t="s">
        <v>728</v>
      </c>
      <c r="E175" s="2" t="s">
        <v>728</v>
      </c>
      <c r="F175" s="3" t="s">
        <v>183</v>
      </c>
      <c r="G175" s="3" t="s">
        <v>580</v>
      </c>
      <c r="H175" s="11">
        <f>IFERROR(INDEX(FinalOpSharingDE!$A$2:$M$333,MATCH(OperationalSharingDetail!$F175,FinalOpSharingDE!$A$2:$A$333,0),3),0)</f>
        <v>8</v>
      </c>
      <c r="I175" s="11">
        <f>IFERROR(INDEX(FinalOpSharingDE!$A$2:$M$333,MATCH(OperationalSharingDetail!$F175,FinalOpSharingDE!$A$2:$A$333,0),8),0)</f>
        <v>5</v>
      </c>
      <c r="J175" s="11">
        <f>IFERROR(INDEX(FinalOpSharingDE!$A$2:$M$333,MATCH(OperationalSharingDetail!$F175,FinalOpSharingDE!$A$2:$A$333,0),6),0)</f>
        <v>5</v>
      </c>
      <c r="K175" s="11">
        <f>IFERROR(INDEX(FinalOpSharingDE!$A$2:$M$333,MATCH(OperationalSharingDetail!$F175,FinalOpSharingDE!$A$2:$A$333,0),9),0)</f>
        <v>5</v>
      </c>
      <c r="L175" s="11">
        <f>IFERROR(INDEX(FinalOpSharingDE!$A$2:$M$333,MATCH(OperationalSharingDetail!$F175,FinalOpSharingDE!$A$2:$A$333,0),7),0)</f>
        <v>0</v>
      </c>
      <c r="M175" s="11">
        <f>IFERROR(INDEX(FinalOpSharingDE!$A$2:$M$333,MATCH(OperationalSharingDetail!$F175,FinalOpSharingDE!$A$2:$A$333,0),4),0)</f>
        <v>0</v>
      </c>
      <c r="N175" s="11">
        <f>IFERROR(INDEX(FinalOpSharingDE!$A$2:$M$333,MATCH(OperationalSharingDetail!$F175,FinalOpSharingDE!$A$2:$A$333,0),5),0)</f>
        <v>3</v>
      </c>
      <c r="O175" s="11">
        <f>IFERROR(INDEX(FinalOpSharingDE!$A$2:$M$333,MATCH(OperationalSharingDetail!$F175,FinalOpSharingDE!$A$2:$A$333,0),10),0)</f>
        <v>0</v>
      </c>
      <c r="P175" s="11">
        <f t="shared" si="8"/>
        <v>26</v>
      </c>
      <c r="Q175" s="11">
        <f t="shared" si="9"/>
        <v>21</v>
      </c>
      <c r="S175" s="29">
        <f t="shared" si="10"/>
        <v>21</v>
      </c>
      <c r="T175" s="32">
        <f t="shared" si="11"/>
        <v>0</v>
      </c>
    </row>
    <row r="176" spans="1:20" x14ac:dyDescent="0.25">
      <c r="A176" s="2">
        <v>2021</v>
      </c>
      <c r="B176" s="2" t="s">
        <v>384</v>
      </c>
      <c r="C176" s="3" t="s">
        <v>184</v>
      </c>
      <c r="D176" s="2" t="s">
        <v>728</v>
      </c>
      <c r="E176" s="2" t="s">
        <v>728</v>
      </c>
      <c r="F176" s="3" t="s">
        <v>184</v>
      </c>
      <c r="G176" s="3" t="s">
        <v>746</v>
      </c>
      <c r="H176" s="11">
        <f>IFERROR(INDEX(FinalOpSharingDE!$A$2:$M$333,MATCH(OperationalSharingDetail!$F176,FinalOpSharingDE!$A$2:$A$333,0),3),0)</f>
        <v>8</v>
      </c>
      <c r="I176" s="11">
        <f>IFERROR(INDEX(FinalOpSharingDE!$A$2:$M$333,MATCH(OperationalSharingDetail!$F176,FinalOpSharingDE!$A$2:$A$333,0),8),0)</f>
        <v>5</v>
      </c>
      <c r="J176" s="11">
        <f>IFERROR(INDEX(FinalOpSharingDE!$A$2:$M$333,MATCH(OperationalSharingDetail!$F176,FinalOpSharingDE!$A$2:$A$333,0),6),0)</f>
        <v>0</v>
      </c>
      <c r="K176" s="11">
        <f>IFERROR(INDEX(FinalOpSharingDE!$A$2:$M$333,MATCH(OperationalSharingDetail!$F176,FinalOpSharingDE!$A$2:$A$333,0),9),0)</f>
        <v>5</v>
      </c>
      <c r="L176" s="11">
        <f>IFERROR(INDEX(FinalOpSharingDE!$A$2:$M$333,MATCH(OperationalSharingDetail!$F176,FinalOpSharingDE!$A$2:$A$333,0),7),0)</f>
        <v>0</v>
      </c>
      <c r="M176" s="11">
        <f>IFERROR(INDEX(FinalOpSharingDE!$A$2:$M$333,MATCH(OperationalSharingDetail!$F176,FinalOpSharingDE!$A$2:$A$333,0),4),0)</f>
        <v>3</v>
      </c>
      <c r="N176" s="11">
        <f>IFERROR(INDEX(FinalOpSharingDE!$A$2:$M$333,MATCH(OperationalSharingDetail!$F176,FinalOpSharingDE!$A$2:$A$333,0),5),0)</f>
        <v>0</v>
      </c>
      <c r="O176" s="11">
        <f>IFERROR(INDEX(FinalOpSharingDE!$A$2:$M$333,MATCH(OperationalSharingDetail!$F176,FinalOpSharingDE!$A$2:$A$333,0),10),0)</f>
        <v>0</v>
      </c>
      <c r="P176" s="11">
        <f t="shared" si="8"/>
        <v>21</v>
      </c>
      <c r="Q176" s="11">
        <f t="shared" si="9"/>
        <v>21</v>
      </c>
      <c r="S176" s="29">
        <f t="shared" si="10"/>
        <v>21</v>
      </c>
      <c r="T176" s="32">
        <f t="shared" si="11"/>
        <v>0</v>
      </c>
    </row>
    <row r="177" spans="1:20" x14ac:dyDescent="0.25">
      <c r="A177" s="2">
        <v>2021</v>
      </c>
      <c r="B177" s="2" t="s">
        <v>387</v>
      </c>
      <c r="C177" s="3" t="s">
        <v>185</v>
      </c>
      <c r="D177" s="2" t="s">
        <v>728</v>
      </c>
      <c r="E177" s="2" t="s">
        <v>728</v>
      </c>
      <c r="F177" s="3" t="s">
        <v>185</v>
      </c>
      <c r="G177" s="3" t="s">
        <v>747</v>
      </c>
      <c r="H177" s="11">
        <f>IFERROR(INDEX(FinalOpSharingDE!$A$2:$M$333,MATCH(OperationalSharingDetail!$F177,FinalOpSharingDE!$A$2:$A$333,0),3),0)</f>
        <v>0</v>
      </c>
      <c r="I177" s="11">
        <f>IFERROR(INDEX(FinalOpSharingDE!$A$2:$M$333,MATCH(OperationalSharingDetail!$F177,FinalOpSharingDE!$A$2:$A$333,0),8),0)</f>
        <v>0</v>
      </c>
      <c r="J177" s="11">
        <f>IFERROR(INDEX(FinalOpSharingDE!$A$2:$M$333,MATCH(OperationalSharingDetail!$F177,FinalOpSharingDE!$A$2:$A$333,0),6),0)</f>
        <v>0</v>
      </c>
      <c r="K177" s="11">
        <f>IFERROR(INDEX(FinalOpSharingDE!$A$2:$M$333,MATCH(OperationalSharingDetail!$F177,FinalOpSharingDE!$A$2:$A$333,0),9),0)</f>
        <v>0</v>
      </c>
      <c r="L177" s="11">
        <f>IFERROR(INDEX(FinalOpSharingDE!$A$2:$M$333,MATCH(OperationalSharingDetail!$F177,FinalOpSharingDE!$A$2:$A$333,0),7),0)</f>
        <v>0</v>
      </c>
      <c r="M177" s="11">
        <f>IFERROR(INDEX(FinalOpSharingDE!$A$2:$M$333,MATCH(OperationalSharingDetail!$F177,FinalOpSharingDE!$A$2:$A$333,0),4),0)</f>
        <v>0</v>
      </c>
      <c r="N177" s="11">
        <f>IFERROR(INDEX(FinalOpSharingDE!$A$2:$M$333,MATCH(OperationalSharingDetail!$F177,FinalOpSharingDE!$A$2:$A$333,0),5),0)</f>
        <v>0</v>
      </c>
      <c r="O177" s="11">
        <f>IFERROR(INDEX(FinalOpSharingDE!$A$2:$M$333,MATCH(OperationalSharingDetail!$F177,FinalOpSharingDE!$A$2:$A$333,0),10),0)</f>
        <v>0</v>
      </c>
      <c r="P177" s="11">
        <f t="shared" si="8"/>
        <v>0</v>
      </c>
      <c r="Q177" s="11">
        <f t="shared" si="9"/>
        <v>0</v>
      </c>
      <c r="S177" s="29">
        <f t="shared" si="10"/>
        <v>0</v>
      </c>
      <c r="T177" s="32">
        <f t="shared" si="11"/>
        <v>0</v>
      </c>
    </row>
    <row r="178" spans="1:20" x14ac:dyDescent="0.25">
      <c r="A178" s="2">
        <v>2021</v>
      </c>
      <c r="B178" s="2" t="s">
        <v>382</v>
      </c>
      <c r="C178" s="3" t="s">
        <v>186</v>
      </c>
      <c r="D178" s="2" t="s">
        <v>728</v>
      </c>
      <c r="E178" s="2" t="s">
        <v>728</v>
      </c>
      <c r="F178" s="3" t="s">
        <v>186</v>
      </c>
      <c r="G178" s="3" t="s">
        <v>583</v>
      </c>
      <c r="H178" s="11">
        <f>IFERROR(INDEX(FinalOpSharingDE!$A$2:$M$333,MATCH(OperationalSharingDetail!$F178,FinalOpSharingDE!$A$2:$A$333,0),3),0)</f>
        <v>0</v>
      </c>
      <c r="I178" s="11">
        <f>IFERROR(INDEX(FinalOpSharingDE!$A$2:$M$333,MATCH(OperationalSharingDetail!$F178,FinalOpSharingDE!$A$2:$A$333,0),8),0)</f>
        <v>0</v>
      </c>
      <c r="J178" s="11">
        <f>IFERROR(INDEX(FinalOpSharingDE!$A$2:$M$333,MATCH(OperationalSharingDetail!$F178,FinalOpSharingDE!$A$2:$A$333,0),6),0)</f>
        <v>0</v>
      </c>
      <c r="K178" s="11">
        <f>IFERROR(INDEX(FinalOpSharingDE!$A$2:$M$333,MATCH(OperationalSharingDetail!$F178,FinalOpSharingDE!$A$2:$A$333,0),9),0)</f>
        <v>0</v>
      </c>
      <c r="L178" s="11">
        <f>IFERROR(INDEX(FinalOpSharingDE!$A$2:$M$333,MATCH(OperationalSharingDetail!$F178,FinalOpSharingDE!$A$2:$A$333,0),7),0)</f>
        <v>0</v>
      </c>
      <c r="M178" s="11">
        <f>IFERROR(INDEX(FinalOpSharingDE!$A$2:$M$333,MATCH(OperationalSharingDetail!$F178,FinalOpSharingDE!$A$2:$A$333,0),4),0)</f>
        <v>0</v>
      </c>
      <c r="N178" s="11">
        <f>IFERROR(INDEX(FinalOpSharingDE!$A$2:$M$333,MATCH(OperationalSharingDetail!$F178,FinalOpSharingDE!$A$2:$A$333,0),5),0)</f>
        <v>0</v>
      </c>
      <c r="O178" s="11">
        <f>IFERROR(INDEX(FinalOpSharingDE!$A$2:$M$333,MATCH(OperationalSharingDetail!$F178,FinalOpSharingDE!$A$2:$A$333,0),10),0)</f>
        <v>0</v>
      </c>
      <c r="P178" s="11">
        <f t="shared" si="8"/>
        <v>0</v>
      </c>
      <c r="Q178" s="11">
        <f t="shared" si="9"/>
        <v>0</v>
      </c>
      <c r="S178" s="29">
        <f t="shared" si="10"/>
        <v>0</v>
      </c>
      <c r="T178" s="32">
        <f t="shared" si="11"/>
        <v>0</v>
      </c>
    </row>
    <row r="179" spans="1:20" x14ac:dyDescent="0.25">
      <c r="A179" s="2">
        <v>2021</v>
      </c>
      <c r="B179" s="2" t="s">
        <v>381</v>
      </c>
      <c r="C179" s="3" t="s">
        <v>187</v>
      </c>
      <c r="D179" s="2" t="s">
        <v>728</v>
      </c>
      <c r="E179" s="2" t="s">
        <v>728</v>
      </c>
      <c r="F179" s="3" t="s">
        <v>187</v>
      </c>
      <c r="G179" s="3" t="s">
        <v>584</v>
      </c>
      <c r="H179" s="11">
        <f>IFERROR(INDEX(FinalOpSharingDE!$A$2:$M$333,MATCH(OperationalSharingDetail!$F179,FinalOpSharingDE!$A$2:$A$333,0),3),0)</f>
        <v>0</v>
      </c>
      <c r="I179" s="11">
        <f>IFERROR(INDEX(FinalOpSharingDE!$A$2:$M$333,MATCH(OperationalSharingDetail!$F179,FinalOpSharingDE!$A$2:$A$333,0),8),0)</f>
        <v>0</v>
      </c>
      <c r="J179" s="11">
        <f>IFERROR(INDEX(FinalOpSharingDE!$A$2:$M$333,MATCH(OperationalSharingDetail!$F179,FinalOpSharingDE!$A$2:$A$333,0),6),0)</f>
        <v>5</v>
      </c>
      <c r="K179" s="11">
        <f>IFERROR(INDEX(FinalOpSharingDE!$A$2:$M$333,MATCH(OperationalSharingDetail!$F179,FinalOpSharingDE!$A$2:$A$333,0),9),0)</f>
        <v>0</v>
      </c>
      <c r="L179" s="11">
        <f>IFERROR(INDEX(FinalOpSharingDE!$A$2:$M$333,MATCH(OperationalSharingDetail!$F179,FinalOpSharingDE!$A$2:$A$333,0),7),0)</f>
        <v>0</v>
      </c>
      <c r="M179" s="11">
        <f>IFERROR(INDEX(FinalOpSharingDE!$A$2:$M$333,MATCH(OperationalSharingDetail!$F179,FinalOpSharingDE!$A$2:$A$333,0),4),0)</f>
        <v>0</v>
      </c>
      <c r="N179" s="11">
        <f>IFERROR(INDEX(FinalOpSharingDE!$A$2:$M$333,MATCH(OperationalSharingDetail!$F179,FinalOpSharingDE!$A$2:$A$333,0),5),0)</f>
        <v>0</v>
      </c>
      <c r="O179" s="11">
        <f>IFERROR(INDEX(FinalOpSharingDE!$A$2:$M$333,MATCH(OperationalSharingDetail!$F179,FinalOpSharingDE!$A$2:$A$333,0),10),0)</f>
        <v>3</v>
      </c>
      <c r="P179" s="11">
        <f t="shared" si="8"/>
        <v>8</v>
      </c>
      <c r="Q179" s="11">
        <f t="shared" si="9"/>
        <v>8</v>
      </c>
      <c r="S179" s="29">
        <f t="shared" si="10"/>
        <v>8</v>
      </c>
      <c r="T179" s="32">
        <f t="shared" si="11"/>
        <v>0</v>
      </c>
    </row>
    <row r="180" spans="1:20" x14ac:dyDescent="0.25">
      <c r="A180" s="2">
        <v>2021</v>
      </c>
      <c r="B180" s="2" t="s">
        <v>382</v>
      </c>
      <c r="C180" s="3" t="s">
        <v>188</v>
      </c>
      <c r="D180" s="2" t="s">
        <v>728</v>
      </c>
      <c r="E180" s="2" t="s">
        <v>728</v>
      </c>
      <c r="F180" s="3" t="s">
        <v>188</v>
      </c>
      <c r="G180" s="3" t="s">
        <v>585</v>
      </c>
      <c r="H180" s="11">
        <f>IFERROR(INDEX(FinalOpSharingDE!$A$2:$M$333,MATCH(OperationalSharingDetail!$F180,FinalOpSharingDE!$A$2:$A$333,0),3),0)</f>
        <v>0</v>
      </c>
      <c r="I180" s="11">
        <f>IFERROR(INDEX(FinalOpSharingDE!$A$2:$M$333,MATCH(OperationalSharingDetail!$F180,FinalOpSharingDE!$A$2:$A$333,0),8),0)</f>
        <v>0</v>
      </c>
      <c r="J180" s="11">
        <f>IFERROR(INDEX(FinalOpSharingDE!$A$2:$M$333,MATCH(OperationalSharingDetail!$F180,FinalOpSharingDE!$A$2:$A$333,0),6),0)</f>
        <v>0</v>
      </c>
      <c r="K180" s="11">
        <f>IFERROR(INDEX(FinalOpSharingDE!$A$2:$M$333,MATCH(OperationalSharingDetail!$F180,FinalOpSharingDE!$A$2:$A$333,0),9),0)</f>
        <v>0</v>
      </c>
      <c r="L180" s="11">
        <f>IFERROR(INDEX(FinalOpSharingDE!$A$2:$M$333,MATCH(OperationalSharingDetail!$F180,FinalOpSharingDE!$A$2:$A$333,0),7),0)</f>
        <v>0</v>
      </c>
      <c r="M180" s="11">
        <f>IFERROR(INDEX(FinalOpSharingDE!$A$2:$M$333,MATCH(OperationalSharingDetail!$F180,FinalOpSharingDE!$A$2:$A$333,0),4),0)</f>
        <v>0</v>
      </c>
      <c r="N180" s="11">
        <f>IFERROR(INDEX(FinalOpSharingDE!$A$2:$M$333,MATCH(OperationalSharingDetail!$F180,FinalOpSharingDE!$A$2:$A$333,0),5),0)</f>
        <v>0</v>
      </c>
      <c r="O180" s="11">
        <f>IFERROR(INDEX(FinalOpSharingDE!$A$2:$M$333,MATCH(OperationalSharingDetail!$F180,FinalOpSharingDE!$A$2:$A$333,0),10),0)</f>
        <v>0</v>
      </c>
      <c r="P180" s="11">
        <f t="shared" si="8"/>
        <v>0</v>
      </c>
      <c r="Q180" s="11">
        <f t="shared" si="9"/>
        <v>0</v>
      </c>
      <c r="S180" s="29">
        <f t="shared" si="10"/>
        <v>0</v>
      </c>
      <c r="T180" s="32">
        <f t="shared" si="11"/>
        <v>0</v>
      </c>
    </row>
    <row r="181" spans="1:20" x14ac:dyDescent="0.25">
      <c r="A181" s="2">
        <v>2021</v>
      </c>
      <c r="B181" s="2" t="s">
        <v>386</v>
      </c>
      <c r="C181" s="3" t="s">
        <v>190</v>
      </c>
      <c r="D181" s="2" t="s">
        <v>728</v>
      </c>
      <c r="E181" s="2" t="s">
        <v>728</v>
      </c>
      <c r="F181" s="3" t="s">
        <v>190</v>
      </c>
      <c r="G181" s="3" t="s">
        <v>587</v>
      </c>
      <c r="H181" s="11">
        <f>IFERROR(INDEX(FinalOpSharingDE!$A$2:$M$333,MATCH(OperationalSharingDetail!$F181,FinalOpSharingDE!$A$2:$A$333,0),3),0)</f>
        <v>0</v>
      </c>
      <c r="I181" s="11">
        <f>IFERROR(INDEX(FinalOpSharingDE!$A$2:$M$333,MATCH(OperationalSharingDetail!$F181,FinalOpSharingDE!$A$2:$A$333,0),8),0)</f>
        <v>0</v>
      </c>
      <c r="J181" s="11">
        <f>IFERROR(INDEX(FinalOpSharingDE!$A$2:$M$333,MATCH(OperationalSharingDetail!$F181,FinalOpSharingDE!$A$2:$A$333,0),6),0)</f>
        <v>0</v>
      </c>
      <c r="K181" s="11">
        <f>IFERROR(INDEX(FinalOpSharingDE!$A$2:$M$333,MATCH(OperationalSharingDetail!$F181,FinalOpSharingDE!$A$2:$A$333,0),9),0)</f>
        <v>5</v>
      </c>
      <c r="L181" s="11">
        <f>IFERROR(INDEX(FinalOpSharingDE!$A$2:$M$333,MATCH(OperationalSharingDetail!$F181,FinalOpSharingDE!$A$2:$A$333,0),7),0)</f>
        <v>0</v>
      </c>
      <c r="M181" s="11">
        <f>IFERROR(INDEX(FinalOpSharingDE!$A$2:$M$333,MATCH(OperationalSharingDetail!$F181,FinalOpSharingDE!$A$2:$A$333,0),4),0)</f>
        <v>0</v>
      </c>
      <c r="N181" s="11">
        <f>IFERROR(INDEX(FinalOpSharingDE!$A$2:$M$333,MATCH(OperationalSharingDetail!$F181,FinalOpSharingDE!$A$2:$A$333,0),5),0)</f>
        <v>0</v>
      </c>
      <c r="O181" s="11">
        <f>IFERROR(INDEX(FinalOpSharingDE!$A$2:$M$333,MATCH(OperationalSharingDetail!$F181,FinalOpSharingDE!$A$2:$A$333,0),10),0)</f>
        <v>3</v>
      </c>
      <c r="P181" s="11">
        <f t="shared" si="8"/>
        <v>8</v>
      </c>
      <c r="Q181" s="11">
        <f t="shared" si="9"/>
        <v>8</v>
      </c>
      <c r="S181" s="29">
        <f t="shared" si="10"/>
        <v>8</v>
      </c>
      <c r="T181" s="32">
        <f t="shared" si="11"/>
        <v>0</v>
      </c>
    </row>
    <row r="182" spans="1:20" x14ac:dyDescent="0.25">
      <c r="A182" s="2">
        <v>2021</v>
      </c>
      <c r="B182" s="2" t="s">
        <v>381</v>
      </c>
      <c r="C182" s="3" t="s">
        <v>191</v>
      </c>
      <c r="D182" s="2" t="s">
        <v>728</v>
      </c>
      <c r="E182" s="2" t="s">
        <v>728</v>
      </c>
      <c r="F182" s="3" t="s">
        <v>191</v>
      </c>
      <c r="G182" s="3" t="s">
        <v>588</v>
      </c>
      <c r="H182" s="11">
        <f>IFERROR(INDEX(FinalOpSharingDE!$A$2:$M$333,MATCH(OperationalSharingDetail!$F182,FinalOpSharingDE!$A$2:$A$333,0),3),0)</f>
        <v>0</v>
      </c>
      <c r="I182" s="11">
        <f>IFERROR(INDEX(FinalOpSharingDE!$A$2:$M$333,MATCH(OperationalSharingDetail!$F182,FinalOpSharingDE!$A$2:$A$333,0),8),0)</f>
        <v>5</v>
      </c>
      <c r="J182" s="11">
        <f>IFERROR(INDEX(FinalOpSharingDE!$A$2:$M$333,MATCH(OperationalSharingDetail!$F182,FinalOpSharingDE!$A$2:$A$333,0),6),0)</f>
        <v>0</v>
      </c>
      <c r="K182" s="11">
        <f>IFERROR(INDEX(FinalOpSharingDE!$A$2:$M$333,MATCH(OperationalSharingDetail!$F182,FinalOpSharingDE!$A$2:$A$333,0),9),0)</f>
        <v>0</v>
      </c>
      <c r="L182" s="11">
        <f>IFERROR(INDEX(FinalOpSharingDE!$A$2:$M$333,MATCH(OperationalSharingDetail!$F182,FinalOpSharingDE!$A$2:$A$333,0),7),0)</f>
        <v>0</v>
      </c>
      <c r="M182" s="11">
        <f>IFERROR(INDEX(FinalOpSharingDE!$A$2:$M$333,MATCH(OperationalSharingDetail!$F182,FinalOpSharingDE!$A$2:$A$333,0),4),0)</f>
        <v>0</v>
      </c>
      <c r="N182" s="11">
        <f>IFERROR(INDEX(FinalOpSharingDE!$A$2:$M$333,MATCH(OperationalSharingDetail!$F182,FinalOpSharingDE!$A$2:$A$333,0),5),0)</f>
        <v>0</v>
      </c>
      <c r="O182" s="11">
        <f>IFERROR(INDEX(FinalOpSharingDE!$A$2:$M$333,MATCH(OperationalSharingDetail!$F182,FinalOpSharingDE!$A$2:$A$333,0),10),0)</f>
        <v>3</v>
      </c>
      <c r="P182" s="11">
        <f t="shared" si="8"/>
        <v>8</v>
      </c>
      <c r="Q182" s="11">
        <f t="shared" si="9"/>
        <v>8</v>
      </c>
      <c r="S182" s="29">
        <f t="shared" si="10"/>
        <v>8</v>
      </c>
      <c r="T182" s="32">
        <f t="shared" si="11"/>
        <v>0</v>
      </c>
    </row>
    <row r="183" spans="1:20" x14ac:dyDescent="0.25">
      <c r="A183" s="2">
        <v>2021</v>
      </c>
      <c r="B183" s="2" t="s">
        <v>389</v>
      </c>
      <c r="C183" s="3" t="s">
        <v>195</v>
      </c>
      <c r="D183" s="2" t="s">
        <v>728</v>
      </c>
      <c r="E183" s="2" t="s">
        <v>728</v>
      </c>
      <c r="F183" s="3" t="s">
        <v>195</v>
      </c>
      <c r="G183" s="3" t="s">
        <v>748</v>
      </c>
      <c r="H183" s="11">
        <f>IFERROR(INDEX(FinalOpSharingDE!$A$2:$M$333,MATCH(OperationalSharingDetail!$F183,FinalOpSharingDE!$A$2:$A$333,0),3),0)</f>
        <v>8</v>
      </c>
      <c r="I183" s="11">
        <f>IFERROR(INDEX(FinalOpSharingDE!$A$2:$M$333,MATCH(OperationalSharingDetail!$F183,FinalOpSharingDE!$A$2:$A$333,0),8),0)</f>
        <v>0</v>
      </c>
      <c r="J183" s="11">
        <f>IFERROR(INDEX(FinalOpSharingDE!$A$2:$M$333,MATCH(OperationalSharingDetail!$F183,FinalOpSharingDE!$A$2:$A$333,0),6),0)</f>
        <v>0</v>
      </c>
      <c r="K183" s="11">
        <f>IFERROR(INDEX(FinalOpSharingDE!$A$2:$M$333,MATCH(OperationalSharingDetail!$F183,FinalOpSharingDE!$A$2:$A$333,0),9),0)</f>
        <v>5</v>
      </c>
      <c r="L183" s="11">
        <f>IFERROR(INDEX(FinalOpSharingDE!$A$2:$M$333,MATCH(OperationalSharingDetail!$F183,FinalOpSharingDE!$A$2:$A$333,0),7),0)</f>
        <v>0</v>
      </c>
      <c r="M183" s="11">
        <f>IFERROR(INDEX(FinalOpSharingDE!$A$2:$M$333,MATCH(OperationalSharingDetail!$F183,FinalOpSharingDE!$A$2:$A$333,0),4),0)</f>
        <v>3</v>
      </c>
      <c r="N183" s="11">
        <f>IFERROR(INDEX(FinalOpSharingDE!$A$2:$M$333,MATCH(OperationalSharingDetail!$F183,FinalOpSharingDE!$A$2:$A$333,0),5),0)</f>
        <v>3</v>
      </c>
      <c r="O183" s="11">
        <f>IFERROR(INDEX(FinalOpSharingDE!$A$2:$M$333,MATCH(OperationalSharingDetail!$F183,FinalOpSharingDE!$A$2:$A$333,0),10),0)</f>
        <v>0</v>
      </c>
      <c r="P183" s="11">
        <f t="shared" si="8"/>
        <v>19</v>
      </c>
      <c r="Q183" s="11">
        <f t="shared" si="9"/>
        <v>19</v>
      </c>
      <c r="S183" s="29">
        <f t="shared" si="10"/>
        <v>19</v>
      </c>
      <c r="T183" s="32">
        <f t="shared" si="11"/>
        <v>0</v>
      </c>
    </row>
    <row r="184" spans="1:20" x14ac:dyDescent="0.25">
      <c r="A184" s="2">
        <v>2021</v>
      </c>
      <c r="B184" s="2" t="s">
        <v>387</v>
      </c>
      <c r="C184" s="3" t="s">
        <v>192</v>
      </c>
      <c r="D184" s="2" t="s">
        <v>728</v>
      </c>
      <c r="E184" s="2" t="s">
        <v>728</v>
      </c>
      <c r="F184" s="3" t="s">
        <v>192</v>
      </c>
      <c r="G184" s="3" t="s">
        <v>589</v>
      </c>
      <c r="H184" s="11">
        <f>IFERROR(INDEX(FinalOpSharingDE!$A$2:$M$333,MATCH(OperationalSharingDetail!$F184,FinalOpSharingDE!$A$2:$A$333,0),3),0)</f>
        <v>8</v>
      </c>
      <c r="I184" s="11">
        <f>IFERROR(INDEX(FinalOpSharingDE!$A$2:$M$333,MATCH(OperationalSharingDetail!$F184,FinalOpSharingDE!$A$2:$A$333,0),8),0)</f>
        <v>0</v>
      </c>
      <c r="J184" s="11">
        <f>IFERROR(INDEX(FinalOpSharingDE!$A$2:$M$333,MATCH(OperationalSharingDetail!$F184,FinalOpSharingDE!$A$2:$A$333,0),6),0)</f>
        <v>5</v>
      </c>
      <c r="K184" s="11">
        <f>IFERROR(INDEX(FinalOpSharingDE!$A$2:$M$333,MATCH(OperationalSharingDetail!$F184,FinalOpSharingDE!$A$2:$A$333,0),9),0)</f>
        <v>5</v>
      </c>
      <c r="L184" s="11">
        <f>IFERROR(INDEX(FinalOpSharingDE!$A$2:$M$333,MATCH(OperationalSharingDetail!$F184,FinalOpSharingDE!$A$2:$A$333,0),7),0)</f>
        <v>0</v>
      </c>
      <c r="M184" s="11">
        <f>IFERROR(INDEX(FinalOpSharingDE!$A$2:$M$333,MATCH(OperationalSharingDetail!$F184,FinalOpSharingDE!$A$2:$A$333,0),4),0)</f>
        <v>0</v>
      </c>
      <c r="N184" s="11">
        <f>IFERROR(INDEX(FinalOpSharingDE!$A$2:$M$333,MATCH(OperationalSharingDetail!$F184,FinalOpSharingDE!$A$2:$A$333,0),5),0)</f>
        <v>3</v>
      </c>
      <c r="O184" s="11">
        <f>IFERROR(INDEX(FinalOpSharingDE!$A$2:$M$333,MATCH(OperationalSharingDetail!$F184,FinalOpSharingDE!$A$2:$A$333,0),10),0)</f>
        <v>0</v>
      </c>
      <c r="P184" s="11">
        <f t="shared" si="8"/>
        <v>21</v>
      </c>
      <c r="Q184" s="11">
        <f t="shared" si="9"/>
        <v>21</v>
      </c>
      <c r="S184" s="29">
        <f t="shared" si="10"/>
        <v>21</v>
      </c>
      <c r="T184" s="32">
        <f t="shared" si="11"/>
        <v>0</v>
      </c>
    </row>
    <row r="185" spans="1:20" x14ac:dyDescent="0.25">
      <c r="A185" s="2">
        <v>2021</v>
      </c>
      <c r="B185" s="2" t="s">
        <v>387</v>
      </c>
      <c r="C185" s="3" t="s">
        <v>193</v>
      </c>
      <c r="D185" s="2" t="s">
        <v>728</v>
      </c>
      <c r="E185" s="2" t="s">
        <v>728</v>
      </c>
      <c r="F185" s="3" t="s">
        <v>193</v>
      </c>
      <c r="G185" s="3" t="s">
        <v>590</v>
      </c>
      <c r="H185" s="11">
        <f>IFERROR(INDEX(FinalOpSharingDE!$A$2:$M$333,MATCH(OperationalSharingDetail!$F185,FinalOpSharingDE!$A$2:$A$333,0),3),0)</f>
        <v>0</v>
      </c>
      <c r="I185" s="11">
        <f>IFERROR(INDEX(FinalOpSharingDE!$A$2:$M$333,MATCH(OperationalSharingDetail!$F185,FinalOpSharingDE!$A$2:$A$333,0),8),0)</f>
        <v>0</v>
      </c>
      <c r="J185" s="11">
        <f>IFERROR(INDEX(FinalOpSharingDE!$A$2:$M$333,MATCH(OperationalSharingDetail!$F185,FinalOpSharingDE!$A$2:$A$333,0),6),0)</f>
        <v>5</v>
      </c>
      <c r="K185" s="11">
        <f>IFERROR(INDEX(FinalOpSharingDE!$A$2:$M$333,MATCH(OperationalSharingDetail!$F185,FinalOpSharingDE!$A$2:$A$333,0),9),0)</f>
        <v>0</v>
      </c>
      <c r="L185" s="11">
        <f>IFERROR(INDEX(FinalOpSharingDE!$A$2:$M$333,MATCH(OperationalSharingDetail!$F185,FinalOpSharingDE!$A$2:$A$333,0),7),0)</f>
        <v>5</v>
      </c>
      <c r="M185" s="11">
        <f>IFERROR(INDEX(FinalOpSharingDE!$A$2:$M$333,MATCH(OperationalSharingDetail!$F185,FinalOpSharingDE!$A$2:$A$333,0),4),0)</f>
        <v>3</v>
      </c>
      <c r="N185" s="11">
        <f>IFERROR(INDEX(FinalOpSharingDE!$A$2:$M$333,MATCH(OperationalSharingDetail!$F185,FinalOpSharingDE!$A$2:$A$333,0),5),0)</f>
        <v>3</v>
      </c>
      <c r="O185" s="11">
        <f>IFERROR(INDEX(FinalOpSharingDE!$A$2:$M$333,MATCH(OperationalSharingDetail!$F185,FinalOpSharingDE!$A$2:$A$333,0),10),0)</f>
        <v>3</v>
      </c>
      <c r="P185" s="11">
        <f t="shared" si="8"/>
        <v>19</v>
      </c>
      <c r="Q185" s="11">
        <f t="shared" si="9"/>
        <v>19</v>
      </c>
      <c r="S185" s="29">
        <f t="shared" si="10"/>
        <v>19</v>
      </c>
      <c r="T185" s="32">
        <f t="shared" si="11"/>
        <v>0</v>
      </c>
    </row>
    <row r="186" spans="1:20" x14ac:dyDescent="0.25">
      <c r="A186" s="2">
        <v>2021</v>
      </c>
      <c r="B186" s="2" t="s">
        <v>383</v>
      </c>
      <c r="C186" s="3" t="s">
        <v>194</v>
      </c>
      <c r="D186" s="2" t="s">
        <v>728</v>
      </c>
      <c r="E186" s="2" t="s">
        <v>728</v>
      </c>
      <c r="F186" s="3" t="s">
        <v>194</v>
      </c>
      <c r="G186" s="3" t="s">
        <v>591</v>
      </c>
      <c r="H186" s="11">
        <f>IFERROR(INDEX(FinalOpSharingDE!$A$2:$M$333,MATCH(OperationalSharingDetail!$F186,FinalOpSharingDE!$A$2:$A$333,0),3),0)</f>
        <v>0</v>
      </c>
      <c r="I186" s="11">
        <f>IFERROR(INDEX(FinalOpSharingDE!$A$2:$M$333,MATCH(OperationalSharingDetail!$F186,FinalOpSharingDE!$A$2:$A$333,0),8),0)</f>
        <v>5</v>
      </c>
      <c r="J186" s="11">
        <f>IFERROR(INDEX(FinalOpSharingDE!$A$2:$M$333,MATCH(OperationalSharingDetail!$F186,FinalOpSharingDE!$A$2:$A$333,0),6),0)</f>
        <v>0</v>
      </c>
      <c r="K186" s="11">
        <f>IFERROR(INDEX(FinalOpSharingDE!$A$2:$M$333,MATCH(OperationalSharingDetail!$F186,FinalOpSharingDE!$A$2:$A$333,0),9),0)</f>
        <v>0</v>
      </c>
      <c r="L186" s="11">
        <f>IFERROR(INDEX(FinalOpSharingDE!$A$2:$M$333,MATCH(OperationalSharingDetail!$F186,FinalOpSharingDE!$A$2:$A$333,0),7),0)</f>
        <v>5</v>
      </c>
      <c r="M186" s="11">
        <f>IFERROR(INDEX(FinalOpSharingDE!$A$2:$M$333,MATCH(OperationalSharingDetail!$F186,FinalOpSharingDE!$A$2:$A$333,0),4),0)</f>
        <v>0</v>
      </c>
      <c r="N186" s="11">
        <f>IFERROR(INDEX(FinalOpSharingDE!$A$2:$M$333,MATCH(OperationalSharingDetail!$F186,FinalOpSharingDE!$A$2:$A$333,0),5),0)</f>
        <v>0</v>
      </c>
      <c r="O186" s="11">
        <f>IFERROR(INDEX(FinalOpSharingDE!$A$2:$M$333,MATCH(OperationalSharingDetail!$F186,FinalOpSharingDE!$A$2:$A$333,0),10),0)</f>
        <v>3</v>
      </c>
      <c r="P186" s="11">
        <f t="shared" si="8"/>
        <v>13</v>
      </c>
      <c r="Q186" s="11">
        <f t="shared" si="9"/>
        <v>13</v>
      </c>
      <c r="S186" s="29">
        <f t="shared" si="10"/>
        <v>13</v>
      </c>
      <c r="T186" s="32">
        <f t="shared" si="11"/>
        <v>0</v>
      </c>
    </row>
    <row r="187" spans="1:20" x14ac:dyDescent="0.25">
      <c r="A187" s="2">
        <v>2021</v>
      </c>
      <c r="B187" s="2" t="s">
        <v>384</v>
      </c>
      <c r="C187" s="3" t="s">
        <v>189</v>
      </c>
      <c r="D187" s="2" t="s">
        <v>728</v>
      </c>
      <c r="E187" s="2" t="s">
        <v>728</v>
      </c>
      <c r="F187" s="3" t="s">
        <v>189</v>
      </c>
      <c r="G187" s="3" t="s">
        <v>749</v>
      </c>
      <c r="H187" s="11">
        <f>IFERROR(INDEX(FinalOpSharingDE!$A$2:$M$333,MATCH(OperationalSharingDetail!$F187,FinalOpSharingDE!$A$2:$A$333,0),3),0)</f>
        <v>0</v>
      </c>
      <c r="I187" s="11">
        <f>IFERROR(INDEX(FinalOpSharingDE!$A$2:$M$333,MATCH(OperationalSharingDetail!$F187,FinalOpSharingDE!$A$2:$A$333,0),8),0)</f>
        <v>0</v>
      </c>
      <c r="J187" s="11">
        <f>IFERROR(INDEX(FinalOpSharingDE!$A$2:$M$333,MATCH(OperationalSharingDetail!$F187,FinalOpSharingDE!$A$2:$A$333,0),6),0)</f>
        <v>0</v>
      </c>
      <c r="K187" s="11">
        <f>IFERROR(INDEX(FinalOpSharingDE!$A$2:$M$333,MATCH(OperationalSharingDetail!$F187,FinalOpSharingDE!$A$2:$A$333,0),9),0)</f>
        <v>0</v>
      </c>
      <c r="L187" s="11">
        <f>IFERROR(INDEX(FinalOpSharingDE!$A$2:$M$333,MATCH(OperationalSharingDetail!$F187,FinalOpSharingDE!$A$2:$A$333,0),7),0)</f>
        <v>0</v>
      </c>
      <c r="M187" s="11">
        <f>IFERROR(INDEX(FinalOpSharingDE!$A$2:$M$333,MATCH(OperationalSharingDetail!$F187,FinalOpSharingDE!$A$2:$A$333,0),4),0)</f>
        <v>0</v>
      </c>
      <c r="N187" s="11">
        <f>IFERROR(INDEX(FinalOpSharingDE!$A$2:$M$333,MATCH(OperationalSharingDetail!$F187,FinalOpSharingDE!$A$2:$A$333,0),5),0)</f>
        <v>3</v>
      </c>
      <c r="O187" s="11">
        <f>IFERROR(INDEX(FinalOpSharingDE!$A$2:$M$333,MATCH(OperationalSharingDetail!$F187,FinalOpSharingDE!$A$2:$A$333,0),10),0)</f>
        <v>0</v>
      </c>
      <c r="P187" s="11">
        <f t="shared" si="8"/>
        <v>3</v>
      </c>
      <c r="Q187" s="11">
        <f t="shared" si="9"/>
        <v>3</v>
      </c>
      <c r="S187" s="29">
        <f t="shared" si="10"/>
        <v>3</v>
      </c>
      <c r="T187" s="32">
        <f t="shared" si="11"/>
        <v>0</v>
      </c>
    </row>
    <row r="188" spans="1:20" x14ac:dyDescent="0.25">
      <c r="A188" s="2">
        <v>2021</v>
      </c>
      <c r="B188" s="2" t="s">
        <v>382</v>
      </c>
      <c r="C188" s="3" t="s">
        <v>196</v>
      </c>
      <c r="D188" s="2" t="s">
        <v>728</v>
      </c>
      <c r="E188" s="2" t="s">
        <v>728</v>
      </c>
      <c r="F188" s="3" t="s">
        <v>196</v>
      </c>
      <c r="G188" s="3" t="s">
        <v>593</v>
      </c>
      <c r="H188" s="11">
        <f>IFERROR(INDEX(FinalOpSharingDE!$A$2:$M$333,MATCH(OperationalSharingDetail!$F188,FinalOpSharingDE!$A$2:$A$333,0),3),0)</f>
        <v>0</v>
      </c>
      <c r="I188" s="11">
        <f>IFERROR(INDEX(FinalOpSharingDE!$A$2:$M$333,MATCH(OperationalSharingDetail!$F188,FinalOpSharingDE!$A$2:$A$333,0),8),0)</f>
        <v>5</v>
      </c>
      <c r="J188" s="11">
        <f>IFERROR(INDEX(FinalOpSharingDE!$A$2:$M$333,MATCH(OperationalSharingDetail!$F188,FinalOpSharingDE!$A$2:$A$333,0),6),0)</f>
        <v>5</v>
      </c>
      <c r="K188" s="11">
        <f>IFERROR(INDEX(FinalOpSharingDE!$A$2:$M$333,MATCH(OperationalSharingDetail!$F188,FinalOpSharingDE!$A$2:$A$333,0),9),0)</f>
        <v>5</v>
      </c>
      <c r="L188" s="11">
        <f>IFERROR(INDEX(FinalOpSharingDE!$A$2:$M$333,MATCH(OperationalSharingDetail!$F188,FinalOpSharingDE!$A$2:$A$333,0),7),0)</f>
        <v>5</v>
      </c>
      <c r="M188" s="11">
        <f>IFERROR(INDEX(FinalOpSharingDE!$A$2:$M$333,MATCH(OperationalSharingDetail!$F188,FinalOpSharingDE!$A$2:$A$333,0),4),0)</f>
        <v>0</v>
      </c>
      <c r="N188" s="11">
        <f>IFERROR(INDEX(FinalOpSharingDE!$A$2:$M$333,MATCH(OperationalSharingDetail!$F188,FinalOpSharingDE!$A$2:$A$333,0),5),0)</f>
        <v>0</v>
      </c>
      <c r="O188" s="11">
        <f>IFERROR(INDEX(FinalOpSharingDE!$A$2:$M$333,MATCH(OperationalSharingDetail!$F188,FinalOpSharingDE!$A$2:$A$333,0),10),0)</f>
        <v>0</v>
      </c>
      <c r="P188" s="11">
        <f t="shared" si="8"/>
        <v>20</v>
      </c>
      <c r="Q188" s="11">
        <f t="shared" si="9"/>
        <v>20</v>
      </c>
      <c r="S188" s="29">
        <f t="shared" si="10"/>
        <v>20</v>
      </c>
      <c r="T188" s="32">
        <f t="shared" si="11"/>
        <v>0</v>
      </c>
    </row>
    <row r="189" spans="1:20" x14ac:dyDescent="0.25">
      <c r="A189" s="2">
        <v>2021</v>
      </c>
      <c r="B189" s="2" t="s">
        <v>387</v>
      </c>
      <c r="C189" s="3" t="s">
        <v>197</v>
      </c>
      <c r="D189" s="2" t="s">
        <v>728</v>
      </c>
      <c r="E189" s="2" t="s">
        <v>728</v>
      </c>
      <c r="F189" s="3" t="s">
        <v>197</v>
      </c>
      <c r="G189" s="3" t="s">
        <v>594</v>
      </c>
      <c r="H189" s="11">
        <f>IFERROR(INDEX(FinalOpSharingDE!$A$2:$M$333,MATCH(OperationalSharingDetail!$F189,FinalOpSharingDE!$A$2:$A$333,0),3),0)</f>
        <v>0</v>
      </c>
      <c r="I189" s="11">
        <f>IFERROR(INDEX(FinalOpSharingDE!$A$2:$M$333,MATCH(OperationalSharingDetail!$F189,FinalOpSharingDE!$A$2:$A$333,0),8),0)</f>
        <v>0</v>
      </c>
      <c r="J189" s="11">
        <f>IFERROR(INDEX(FinalOpSharingDE!$A$2:$M$333,MATCH(OperationalSharingDetail!$F189,FinalOpSharingDE!$A$2:$A$333,0),6),0)</f>
        <v>5</v>
      </c>
      <c r="K189" s="11">
        <f>IFERROR(INDEX(FinalOpSharingDE!$A$2:$M$333,MATCH(OperationalSharingDetail!$F189,FinalOpSharingDE!$A$2:$A$333,0),9),0)</f>
        <v>0</v>
      </c>
      <c r="L189" s="11">
        <f>IFERROR(INDEX(FinalOpSharingDE!$A$2:$M$333,MATCH(OperationalSharingDetail!$F189,FinalOpSharingDE!$A$2:$A$333,0),7),0)</f>
        <v>0</v>
      </c>
      <c r="M189" s="11">
        <f>IFERROR(INDEX(FinalOpSharingDE!$A$2:$M$333,MATCH(OperationalSharingDetail!$F189,FinalOpSharingDE!$A$2:$A$333,0),4),0)</f>
        <v>0</v>
      </c>
      <c r="N189" s="11">
        <f>IFERROR(INDEX(FinalOpSharingDE!$A$2:$M$333,MATCH(OperationalSharingDetail!$F189,FinalOpSharingDE!$A$2:$A$333,0),5),0)</f>
        <v>3</v>
      </c>
      <c r="O189" s="11">
        <f>IFERROR(INDEX(FinalOpSharingDE!$A$2:$M$333,MATCH(OperationalSharingDetail!$F189,FinalOpSharingDE!$A$2:$A$333,0),10),0)</f>
        <v>3</v>
      </c>
      <c r="P189" s="11">
        <f t="shared" si="8"/>
        <v>11</v>
      </c>
      <c r="Q189" s="11">
        <f t="shared" si="9"/>
        <v>11</v>
      </c>
      <c r="S189" s="29">
        <f t="shared" si="10"/>
        <v>11</v>
      </c>
      <c r="T189" s="32">
        <f t="shared" si="11"/>
        <v>0</v>
      </c>
    </row>
    <row r="190" spans="1:20" x14ac:dyDescent="0.25">
      <c r="A190" s="2">
        <v>2021</v>
      </c>
      <c r="B190" s="2" t="s">
        <v>386</v>
      </c>
      <c r="C190" s="3" t="s">
        <v>198</v>
      </c>
      <c r="D190" s="2" t="s">
        <v>728</v>
      </c>
      <c r="E190" s="2" t="s">
        <v>728</v>
      </c>
      <c r="F190" s="3" t="s">
        <v>198</v>
      </c>
      <c r="G190" s="3" t="s">
        <v>595</v>
      </c>
      <c r="H190" s="11">
        <f>IFERROR(INDEX(FinalOpSharingDE!$A$2:$M$333,MATCH(OperationalSharingDetail!$F190,FinalOpSharingDE!$A$2:$A$333,0),3),0)</f>
        <v>8</v>
      </c>
      <c r="I190" s="11">
        <f>IFERROR(INDEX(FinalOpSharingDE!$A$2:$M$333,MATCH(OperationalSharingDetail!$F190,FinalOpSharingDE!$A$2:$A$333,0),8),0)</f>
        <v>5</v>
      </c>
      <c r="J190" s="11">
        <f>IFERROR(INDEX(FinalOpSharingDE!$A$2:$M$333,MATCH(OperationalSharingDetail!$F190,FinalOpSharingDE!$A$2:$A$333,0),6),0)</f>
        <v>0</v>
      </c>
      <c r="K190" s="11">
        <f>IFERROR(INDEX(FinalOpSharingDE!$A$2:$M$333,MATCH(OperationalSharingDetail!$F190,FinalOpSharingDE!$A$2:$A$333,0),9),0)</f>
        <v>0</v>
      </c>
      <c r="L190" s="11">
        <f>IFERROR(INDEX(FinalOpSharingDE!$A$2:$M$333,MATCH(OperationalSharingDetail!$F190,FinalOpSharingDE!$A$2:$A$333,0),7),0)</f>
        <v>0</v>
      </c>
      <c r="M190" s="11">
        <f>IFERROR(INDEX(FinalOpSharingDE!$A$2:$M$333,MATCH(OperationalSharingDetail!$F190,FinalOpSharingDE!$A$2:$A$333,0),4),0)</f>
        <v>3</v>
      </c>
      <c r="N190" s="11">
        <f>IFERROR(INDEX(FinalOpSharingDE!$A$2:$M$333,MATCH(OperationalSharingDetail!$F190,FinalOpSharingDE!$A$2:$A$333,0),5),0)</f>
        <v>0</v>
      </c>
      <c r="O190" s="11">
        <f>IFERROR(INDEX(FinalOpSharingDE!$A$2:$M$333,MATCH(OperationalSharingDetail!$F190,FinalOpSharingDE!$A$2:$A$333,0),10),0)</f>
        <v>0</v>
      </c>
      <c r="P190" s="11">
        <f t="shared" si="8"/>
        <v>16</v>
      </c>
      <c r="Q190" s="11">
        <f t="shared" si="9"/>
        <v>16</v>
      </c>
      <c r="S190" s="29">
        <f t="shared" si="10"/>
        <v>16</v>
      </c>
      <c r="T190" s="32">
        <f t="shared" si="11"/>
        <v>0</v>
      </c>
    </row>
    <row r="191" spans="1:20" x14ac:dyDescent="0.25">
      <c r="A191" s="2">
        <v>2021</v>
      </c>
      <c r="B191" s="2" t="s">
        <v>383</v>
      </c>
      <c r="C191" s="3" t="s">
        <v>199</v>
      </c>
      <c r="D191" s="2" t="s">
        <v>728</v>
      </c>
      <c r="E191" s="2" t="s">
        <v>728</v>
      </c>
      <c r="F191" s="3" t="s">
        <v>199</v>
      </c>
      <c r="G191" s="3" t="s">
        <v>596</v>
      </c>
      <c r="H191" s="11">
        <f>IFERROR(INDEX(FinalOpSharingDE!$A$2:$M$333,MATCH(OperationalSharingDetail!$F191,FinalOpSharingDE!$A$2:$A$333,0),3),0)</f>
        <v>0</v>
      </c>
      <c r="I191" s="11">
        <f>IFERROR(INDEX(FinalOpSharingDE!$A$2:$M$333,MATCH(OperationalSharingDetail!$F191,FinalOpSharingDE!$A$2:$A$333,0),8),0)</f>
        <v>5</v>
      </c>
      <c r="J191" s="11">
        <f>IFERROR(INDEX(FinalOpSharingDE!$A$2:$M$333,MATCH(OperationalSharingDetail!$F191,FinalOpSharingDE!$A$2:$A$333,0),6),0)</f>
        <v>0</v>
      </c>
      <c r="K191" s="11">
        <f>IFERROR(INDEX(FinalOpSharingDE!$A$2:$M$333,MATCH(OperationalSharingDetail!$F191,FinalOpSharingDE!$A$2:$A$333,0),9),0)</f>
        <v>0</v>
      </c>
      <c r="L191" s="11">
        <f>IFERROR(INDEX(FinalOpSharingDE!$A$2:$M$333,MATCH(OperationalSharingDetail!$F191,FinalOpSharingDE!$A$2:$A$333,0),7),0)</f>
        <v>0</v>
      </c>
      <c r="M191" s="11">
        <f>IFERROR(INDEX(FinalOpSharingDE!$A$2:$M$333,MATCH(OperationalSharingDetail!$F191,FinalOpSharingDE!$A$2:$A$333,0),4),0)</f>
        <v>0</v>
      </c>
      <c r="N191" s="11">
        <f>IFERROR(INDEX(FinalOpSharingDE!$A$2:$M$333,MATCH(OperationalSharingDetail!$F191,FinalOpSharingDE!$A$2:$A$333,0),5),0)</f>
        <v>0</v>
      </c>
      <c r="O191" s="11">
        <f>IFERROR(INDEX(FinalOpSharingDE!$A$2:$M$333,MATCH(OperationalSharingDetail!$F191,FinalOpSharingDE!$A$2:$A$333,0),10),0)</f>
        <v>0</v>
      </c>
      <c r="P191" s="11">
        <f t="shared" si="8"/>
        <v>5</v>
      </c>
      <c r="Q191" s="11">
        <f t="shared" si="9"/>
        <v>5</v>
      </c>
      <c r="S191" s="29">
        <f t="shared" si="10"/>
        <v>5</v>
      </c>
      <c r="T191" s="32">
        <f t="shared" si="11"/>
        <v>0</v>
      </c>
    </row>
    <row r="192" spans="1:20" x14ac:dyDescent="0.25">
      <c r="A192" s="2">
        <v>2021</v>
      </c>
      <c r="B192" s="2" t="s">
        <v>386</v>
      </c>
      <c r="C192" s="3" t="s">
        <v>200</v>
      </c>
      <c r="D192" s="2" t="s">
        <v>728</v>
      </c>
      <c r="E192" s="2" t="s">
        <v>728</v>
      </c>
      <c r="F192" s="3" t="s">
        <v>200</v>
      </c>
      <c r="G192" s="3" t="s">
        <v>597</v>
      </c>
      <c r="H192" s="11">
        <f>IFERROR(INDEX(FinalOpSharingDE!$A$2:$M$333,MATCH(OperationalSharingDetail!$F192,FinalOpSharingDE!$A$2:$A$333,0),3),0)</f>
        <v>8</v>
      </c>
      <c r="I192" s="11">
        <f>IFERROR(INDEX(FinalOpSharingDE!$A$2:$M$333,MATCH(OperationalSharingDetail!$F192,FinalOpSharingDE!$A$2:$A$333,0),8),0)</f>
        <v>0</v>
      </c>
      <c r="J192" s="11">
        <f>IFERROR(INDEX(FinalOpSharingDE!$A$2:$M$333,MATCH(OperationalSharingDetail!$F192,FinalOpSharingDE!$A$2:$A$333,0),6),0)</f>
        <v>5</v>
      </c>
      <c r="K192" s="11">
        <f>IFERROR(INDEX(FinalOpSharingDE!$A$2:$M$333,MATCH(OperationalSharingDetail!$F192,FinalOpSharingDE!$A$2:$A$333,0),9),0)</f>
        <v>5</v>
      </c>
      <c r="L192" s="11">
        <f>IFERROR(INDEX(FinalOpSharingDE!$A$2:$M$333,MATCH(OperationalSharingDetail!$F192,FinalOpSharingDE!$A$2:$A$333,0),7),0)</f>
        <v>0</v>
      </c>
      <c r="M192" s="11">
        <f>IFERROR(INDEX(FinalOpSharingDE!$A$2:$M$333,MATCH(OperationalSharingDetail!$F192,FinalOpSharingDE!$A$2:$A$333,0),4),0)</f>
        <v>0</v>
      </c>
      <c r="N192" s="11">
        <f>IFERROR(INDEX(FinalOpSharingDE!$A$2:$M$333,MATCH(OperationalSharingDetail!$F192,FinalOpSharingDE!$A$2:$A$333,0),5),0)</f>
        <v>3</v>
      </c>
      <c r="O192" s="11">
        <f>IFERROR(INDEX(FinalOpSharingDE!$A$2:$M$333,MATCH(OperationalSharingDetail!$F192,FinalOpSharingDE!$A$2:$A$333,0),10),0)</f>
        <v>0</v>
      </c>
      <c r="P192" s="11">
        <f t="shared" si="8"/>
        <v>21</v>
      </c>
      <c r="Q192" s="11">
        <f t="shared" si="9"/>
        <v>21</v>
      </c>
      <c r="S192" s="29">
        <f t="shared" si="10"/>
        <v>21</v>
      </c>
      <c r="T192" s="32">
        <f t="shared" si="11"/>
        <v>0</v>
      </c>
    </row>
    <row r="193" spans="1:20" x14ac:dyDescent="0.25">
      <c r="A193" s="2">
        <v>2021</v>
      </c>
      <c r="B193" s="2" t="s">
        <v>386</v>
      </c>
      <c r="C193" s="3" t="s">
        <v>201</v>
      </c>
      <c r="D193" s="2" t="s">
        <v>728</v>
      </c>
      <c r="E193" s="2" t="s">
        <v>728</v>
      </c>
      <c r="F193" s="3" t="s">
        <v>201</v>
      </c>
      <c r="G193" s="3" t="s">
        <v>598</v>
      </c>
      <c r="H193" s="11">
        <f>IFERROR(INDEX(FinalOpSharingDE!$A$2:$M$333,MATCH(OperationalSharingDetail!$F193,FinalOpSharingDE!$A$2:$A$333,0),3),0)</f>
        <v>8</v>
      </c>
      <c r="I193" s="11">
        <f>IFERROR(INDEX(FinalOpSharingDE!$A$2:$M$333,MATCH(OperationalSharingDetail!$F193,FinalOpSharingDE!$A$2:$A$333,0),8),0)</f>
        <v>0</v>
      </c>
      <c r="J193" s="11">
        <f>IFERROR(INDEX(FinalOpSharingDE!$A$2:$M$333,MATCH(OperationalSharingDetail!$F193,FinalOpSharingDE!$A$2:$A$333,0),6),0)</f>
        <v>0</v>
      </c>
      <c r="K193" s="11">
        <f>IFERROR(INDEX(FinalOpSharingDE!$A$2:$M$333,MATCH(OperationalSharingDetail!$F193,FinalOpSharingDE!$A$2:$A$333,0),9),0)</f>
        <v>5</v>
      </c>
      <c r="L193" s="11">
        <f>IFERROR(INDEX(FinalOpSharingDE!$A$2:$M$333,MATCH(OperationalSharingDetail!$F193,FinalOpSharingDE!$A$2:$A$333,0),7),0)</f>
        <v>5</v>
      </c>
      <c r="M193" s="11">
        <f>IFERROR(INDEX(FinalOpSharingDE!$A$2:$M$333,MATCH(OperationalSharingDetail!$F193,FinalOpSharingDE!$A$2:$A$333,0),4),0)</f>
        <v>3</v>
      </c>
      <c r="N193" s="11">
        <f>IFERROR(INDEX(FinalOpSharingDE!$A$2:$M$333,MATCH(OperationalSharingDetail!$F193,FinalOpSharingDE!$A$2:$A$333,0),5),0)</f>
        <v>3</v>
      </c>
      <c r="O193" s="11">
        <f>IFERROR(INDEX(FinalOpSharingDE!$A$2:$M$333,MATCH(OperationalSharingDetail!$F193,FinalOpSharingDE!$A$2:$A$333,0),10),0)</f>
        <v>0</v>
      </c>
      <c r="P193" s="11">
        <f t="shared" si="8"/>
        <v>24</v>
      </c>
      <c r="Q193" s="11">
        <f t="shared" si="9"/>
        <v>21</v>
      </c>
      <c r="S193" s="29">
        <f t="shared" si="10"/>
        <v>21</v>
      </c>
      <c r="T193" s="32">
        <f t="shared" si="11"/>
        <v>0</v>
      </c>
    </row>
    <row r="194" spans="1:20" x14ac:dyDescent="0.25">
      <c r="A194" s="2">
        <v>2021</v>
      </c>
      <c r="B194" s="2" t="s">
        <v>383</v>
      </c>
      <c r="C194" s="3" t="s">
        <v>202</v>
      </c>
      <c r="D194" s="2" t="s">
        <v>728</v>
      </c>
      <c r="E194" s="2" t="s">
        <v>728</v>
      </c>
      <c r="F194" s="3" t="s">
        <v>202</v>
      </c>
      <c r="G194" s="3" t="s">
        <v>599</v>
      </c>
      <c r="H194" s="11">
        <f>IFERROR(INDEX(FinalOpSharingDE!$A$2:$M$333,MATCH(OperationalSharingDetail!$F194,FinalOpSharingDE!$A$2:$A$333,0),3),0)</f>
        <v>8</v>
      </c>
      <c r="I194" s="11">
        <f>IFERROR(INDEX(FinalOpSharingDE!$A$2:$M$333,MATCH(OperationalSharingDetail!$F194,FinalOpSharingDE!$A$2:$A$333,0),8),0)</f>
        <v>0</v>
      </c>
      <c r="J194" s="11">
        <f>IFERROR(INDEX(FinalOpSharingDE!$A$2:$M$333,MATCH(OperationalSharingDetail!$F194,FinalOpSharingDE!$A$2:$A$333,0),6),0)</f>
        <v>5</v>
      </c>
      <c r="K194" s="11">
        <f>IFERROR(INDEX(FinalOpSharingDE!$A$2:$M$333,MATCH(OperationalSharingDetail!$F194,FinalOpSharingDE!$A$2:$A$333,0),9),0)</f>
        <v>5</v>
      </c>
      <c r="L194" s="11">
        <f>IFERROR(INDEX(FinalOpSharingDE!$A$2:$M$333,MATCH(OperationalSharingDetail!$F194,FinalOpSharingDE!$A$2:$A$333,0),7),0)</f>
        <v>0</v>
      </c>
      <c r="M194" s="11">
        <f>IFERROR(INDEX(FinalOpSharingDE!$A$2:$M$333,MATCH(OperationalSharingDetail!$F194,FinalOpSharingDE!$A$2:$A$333,0),4),0)</f>
        <v>0</v>
      </c>
      <c r="N194" s="11">
        <f>IFERROR(INDEX(FinalOpSharingDE!$A$2:$M$333,MATCH(OperationalSharingDetail!$F194,FinalOpSharingDE!$A$2:$A$333,0),5),0)</f>
        <v>0</v>
      </c>
      <c r="O194" s="11">
        <f>IFERROR(INDEX(FinalOpSharingDE!$A$2:$M$333,MATCH(OperationalSharingDetail!$F194,FinalOpSharingDE!$A$2:$A$333,0),10),0)</f>
        <v>3</v>
      </c>
      <c r="P194" s="11">
        <f t="shared" si="8"/>
        <v>21</v>
      </c>
      <c r="Q194" s="11">
        <f t="shared" si="9"/>
        <v>21</v>
      </c>
      <c r="S194" s="29">
        <f t="shared" si="10"/>
        <v>21</v>
      </c>
      <c r="T194" s="32">
        <f t="shared" si="11"/>
        <v>0</v>
      </c>
    </row>
    <row r="195" spans="1:20" x14ac:dyDescent="0.25">
      <c r="A195" s="2">
        <v>2021</v>
      </c>
      <c r="B195" s="2" t="s">
        <v>386</v>
      </c>
      <c r="C195" s="3" t="s">
        <v>203</v>
      </c>
      <c r="D195" s="2" t="s">
        <v>728</v>
      </c>
      <c r="E195" s="2" t="s">
        <v>728</v>
      </c>
      <c r="F195" s="3" t="s">
        <v>203</v>
      </c>
      <c r="G195" s="3" t="s">
        <v>600</v>
      </c>
      <c r="H195" s="11">
        <f>IFERROR(INDEX(FinalOpSharingDE!$A$2:$M$333,MATCH(OperationalSharingDetail!$F195,FinalOpSharingDE!$A$2:$A$333,0),3),0)</f>
        <v>0</v>
      </c>
      <c r="I195" s="11">
        <f>IFERROR(INDEX(FinalOpSharingDE!$A$2:$M$333,MATCH(OperationalSharingDetail!$F195,FinalOpSharingDE!$A$2:$A$333,0),8),0)</f>
        <v>0</v>
      </c>
      <c r="J195" s="11">
        <f>IFERROR(INDEX(FinalOpSharingDE!$A$2:$M$333,MATCH(OperationalSharingDetail!$F195,FinalOpSharingDE!$A$2:$A$333,0),6),0)</f>
        <v>0</v>
      </c>
      <c r="K195" s="11">
        <f>IFERROR(INDEX(FinalOpSharingDE!$A$2:$M$333,MATCH(OperationalSharingDetail!$F195,FinalOpSharingDE!$A$2:$A$333,0),9),0)</f>
        <v>0</v>
      </c>
      <c r="L195" s="11">
        <f>IFERROR(INDEX(FinalOpSharingDE!$A$2:$M$333,MATCH(OperationalSharingDetail!$F195,FinalOpSharingDE!$A$2:$A$333,0),7),0)</f>
        <v>0</v>
      </c>
      <c r="M195" s="11">
        <f>IFERROR(INDEX(FinalOpSharingDE!$A$2:$M$333,MATCH(OperationalSharingDetail!$F195,FinalOpSharingDE!$A$2:$A$333,0),4),0)</f>
        <v>0</v>
      </c>
      <c r="N195" s="11">
        <f>IFERROR(INDEX(FinalOpSharingDE!$A$2:$M$333,MATCH(OperationalSharingDetail!$F195,FinalOpSharingDE!$A$2:$A$333,0),5),0)</f>
        <v>0</v>
      </c>
      <c r="O195" s="11">
        <f>IFERROR(INDEX(FinalOpSharingDE!$A$2:$M$333,MATCH(OperationalSharingDetail!$F195,FinalOpSharingDE!$A$2:$A$333,0),10),0)</f>
        <v>3</v>
      </c>
      <c r="P195" s="11">
        <f t="shared" si="8"/>
        <v>3</v>
      </c>
      <c r="Q195" s="11">
        <f t="shared" si="9"/>
        <v>3</v>
      </c>
      <c r="S195" s="29">
        <f t="shared" si="10"/>
        <v>3</v>
      </c>
      <c r="T195" s="32">
        <f t="shared" si="11"/>
        <v>0</v>
      </c>
    </row>
    <row r="196" spans="1:20" x14ac:dyDescent="0.25">
      <c r="A196" s="2">
        <v>2021</v>
      </c>
      <c r="B196" s="2" t="s">
        <v>387</v>
      </c>
      <c r="C196" s="3" t="s">
        <v>204</v>
      </c>
      <c r="D196" s="2" t="s">
        <v>728</v>
      </c>
      <c r="E196" s="2" t="s">
        <v>728</v>
      </c>
      <c r="F196" s="3" t="s">
        <v>204</v>
      </c>
      <c r="G196" s="3" t="s">
        <v>601</v>
      </c>
      <c r="H196" s="11">
        <f>IFERROR(INDEX(FinalOpSharingDE!$A$2:$M$333,MATCH(OperationalSharingDetail!$F196,FinalOpSharingDE!$A$2:$A$333,0),3),0)</f>
        <v>0</v>
      </c>
      <c r="I196" s="11">
        <f>IFERROR(INDEX(FinalOpSharingDE!$A$2:$M$333,MATCH(OperationalSharingDetail!$F196,FinalOpSharingDE!$A$2:$A$333,0),8),0)</f>
        <v>0</v>
      </c>
      <c r="J196" s="11">
        <f>IFERROR(INDEX(FinalOpSharingDE!$A$2:$M$333,MATCH(OperationalSharingDetail!$F196,FinalOpSharingDE!$A$2:$A$333,0),6),0)</f>
        <v>0</v>
      </c>
      <c r="K196" s="11">
        <f>IFERROR(INDEX(FinalOpSharingDE!$A$2:$M$333,MATCH(OperationalSharingDetail!$F196,FinalOpSharingDE!$A$2:$A$333,0),9),0)</f>
        <v>0</v>
      </c>
      <c r="L196" s="11">
        <f>IFERROR(INDEX(FinalOpSharingDE!$A$2:$M$333,MATCH(OperationalSharingDetail!$F196,FinalOpSharingDE!$A$2:$A$333,0),7),0)</f>
        <v>0</v>
      </c>
      <c r="M196" s="11">
        <f>IFERROR(INDEX(FinalOpSharingDE!$A$2:$M$333,MATCH(OperationalSharingDetail!$F196,FinalOpSharingDE!$A$2:$A$333,0),4),0)</f>
        <v>0</v>
      </c>
      <c r="N196" s="11">
        <f>IFERROR(INDEX(FinalOpSharingDE!$A$2:$M$333,MATCH(OperationalSharingDetail!$F196,FinalOpSharingDE!$A$2:$A$333,0),5),0)</f>
        <v>0</v>
      </c>
      <c r="O196" s="11">
        <f>IFERROR(INDEX(FinalOpSharingDE!$A$2:$M$333,MATCH(OperationalSharingDetail!$F196,FinalOpSharingDE!$A$2:$A$333,0),10),0)</f>
        <v>0</v>
      </c>
      <c r="P196" s="11">
        <f t="shared" ref="P196:P259" si="12">SUM(H196:O196)</f>
        <v>0</v>
      </c>
      <c r="Q196" s="11">
        <f t="shared" si="9"/>
        <v>0</v>
      </c>
      <c r="S196" s="29">
        <f t="shared" si="10"/>
        <v>0</v>
      </c>
      <c r="T196" s="32">
        <f t="shared" si="11"/>
        <v>0</v>
      </c>
    </row>
    <row r="197" spans="1:20" x14ac:dyDescent="0.25">
      <c r="A197" s="2">
        <v>2021</v>
      </c>
      <c r="B197" s="2" t="s">
        <v>383</v>
      </c>
      <c r="C197" s="3" t="s">
        <v>205</v>
      </c>
      <c r="D197" s="2" t="s">
        <v>728</v>
      </c>
      <c r="E197" s="2" t="s">
        <v>728</v>
      </c>
      <c r="F197" s="3" t="s">
        <v>205</v>
      </c>
      <c r="G197" s="3" t="s">
        <v>602</v>
      </c>
      <c r="H197" s="11">
        <f>IFERROR(INDEX(FinalOpSharingDE!$A$2:$M$333,MATCH(OperationalSharingDetail!$F197,FinalOpSharingDE!$A$2:$A$333,0),3),0)</f>
        <v>0</v>
      </c>
      <c r="I197" s="11">
        <f>IFERROR(INDEX(FinalOpSharingDE!$A$2:$M$333,MATCH(OperationalSharingDetail!$F197,FinalOpSharingDE!$A$2:$A$333,0),8),0)</f>
        <v>0</v>
      </c>
      <c r="J197" s="11">
        <f>IFERROR(INDEX(FinalOpSharingDE!$A$2:$M$333,MATCH(OperationalSharingDetail!$F197,FinalOpSharingDE!$A$2:$A$333,0),6),0)</f>
        <v>5</v>
      </c>
      <c r="K197" s="11">
        <f>IFERROR(INDEX(FinalOpSharingDE!$A$2:$M$333,MATCH(OperationalSharingDetail!$F197,FinalOpSharingDE!$A$2:$A$333,0),9),0)</f>
        <v>5</v>
      </c>
      <c r="L197" s="11">
        <f>IFERROR(INDEX(FinalOpSharingDE!$A$2:$M$333,MATCH(OperationalSharingDetail!$F197,FinalOpSharingDE!$A$2:$A$333,0),7),0)</f>
        <v>5</v>
      </c>
      <c r="M197" s="11">
        <f>IFERROR(INDEX(FinalOpSharingDE!$A$2:$M$333,MATCH(OperationalSharingDetail!$F197,FinalOpSharingDE!$A$2:$A$333,0),4),0)</f>
        <v>3</v>
      </c>
      <c r="N197" s="11">
        <f>IFERROR(INDEX(FinalOpSharingDE!$A$2:$M$333,MATCH(OperationalSharingDetail!$F197,FinalOpSharingDE!$A$2:$A$333,0),5),0)</f>
        <v>0</v>
      </c>
      <c r="O197" s="11">
        <f>IFERROR(INDEX(FinalOpSharingDE!$A$2:$M$333,MATCH(OperationalSharingDetail!$F197,FinalOpSharingDE!$A$2:$A$333,0),10),0)</f>
        <v>0</v>
      </c>
      <c r="P197" s="11">
        <f t="shared" si="12"/>
        <v>18</v>
      </c>
      <c r="Q197" s="11">
        <f t="shared" ref="Q197:Q260" si="13">IF(P197&gt;21,21,P197)</f>
        <v>18</v>
      </c>
      <c r="S197" s="29">
        <f t="shared" ref="S197:S260" si="14">IF(P197&lt;22,P197,21)</f>
        <v>18</v>
      </c>
      <c r="T197" s="32">
        <f t="shared" ref="T197:T260" si="15">S197-Q197</f>
        <v>0</v>
      </c>
    </row>
    <row r="198" spans="1:20" x14ac:dyDescent="0.25">
      <c r="A198" s="2">
        <v>2021</v>
      </c>
      <c r="B198" s="2" t="s">
        <v>390</v>
      </c>
      <c r="C198" s="3" t="s">
        <v>206</v>
      </c>
      <c r="D198" s="2" t="s">
        <v>728</v>
      </c>
      <c r="E198" s="2" t="s">
        <v>728</v>
      </c>
      <c r="F198" s="3" t="s">
        <v>206</v>
      </c>
      <c r="G198" s="3" t="s">
        <v>603</v>
      </c>
      <c r="H198" s="11">
        <f>IFERROR(INDEX(FinalOpSharingDE!$A$2:$M$333,MATCH(OperationalSharingDetail!$F198,FinalOpSharingDE!$A$2:$A$333,0),3),0)</f>
        <v>0</v>
      </c>
      <c r="I198" s="11">
        <f>IFERROR(INDEX(FinalOpSharingDE!$A$2:$M$333,MATCH(OperationalSharingDetail!$F198,FinalOpSharingDE!$A$2:$A$333,0),8),0)</f>
        <v>0</v>
      </c>
      <c r="J198" s="11">
        <f>IFERROR(INDEX(FinalOpSharingDE!$A$2:$M$333,MATCH(OperationalSharingDetail!$F198,FinalOpSharingDE!$A$2:$A$333,0),6),0)</f>
        <v>0</v>
      </c>
      <c r="K198" s="11">
        <f>IFERROR(INDEX(FinalOpSharingDE!$A$2:$M$333,MATCH(OperationalSharingDetail!$F198,FinalOpSharingDE!$A$2:$A$333,0),9),0)</f>
        <v>0</v>
      </c>
      <c r="L198" s="11">
        <f>IFERROR(INDEX(FinalOpSharingDE!$A$2:$M$333,MATCH(OperationalSharingDetail!$F198,FinalOpSharingDE!$A$2:$A$333,0),7),0)</f>
        <v>0</v>
      </c>
      <c r="M198" s="11">
        <f>IFERROR(INDEX(FinalOpSharingDE!$A$2:$M$333,MATCH(OperationalSharingDetail!$F198,FinalOpSharingDE!$A$2:$A$333,0),4),0)</f>
        <v>0</v>
      </c>
      <c r="N198" s="11">
        <f>IFERROR(INDEX(FinalOpSharingDE!$A$2:$M$333,MATCH(OperationalSharingDetail!$F198,FinalOpSharingDE!$A$2:$A$333,0),5),0)</f>
        <v>0</v>
      </c>
      <c r="O198" s="11">
        <f>IFERROR(INDEX(FinalOpSharingDE!$A$2:$M$333,MATCH(OperationalSharingDetail!$F198,FinalOpSharingDE!$A$2:$A$333,0),10),0)</f>
        <v>0</v>
      </c>
      <c r="P198" s="11">
        <f t="shared" si="12"/>
        <v>0</v>
      </c>
      <c r="Q198" s="11">
        <f t="shared" si="13"/>
        <v>0</v>
      </c>
      <c r="S198" s="29">
        <f t="shared" si="14"/>
        <v>0</v>
      </c>
      <c r="T198" s="32">
        <f t="shared" si="15"/>
        <v>0</v>
      </c>
    </row>
    <row r="199" spans="1:20" x14ac:dyDescent="0.25">
      <c r="A199" s="2">
        <v>2021</v>
      </c>
      <c r="B199" s="2" t="s">
        <v>382</v>
      </c>
      <c r="C199" s="3" t="s">
        <v>207</v>
      </c>
      <c r="D199" s="2" t="s">
        <v>728</v>
      </c>
      <c r="E199" s="2" t="s">
        <v>728</v>
      </c>
      <c r="F199" s="3" t="s">
        <v>207</v>
      </c>
      <c r="G199" s="3" t="s">
        <v>604</v>
      </c>
      <c r="H199" s="11">
        <f>IFERROR(INDEX(FinalOpSharingDE!$A$2:$M$333,MATCH(OperationalSharingDetail!$F199,FinalOpSharingDE!$A$2:$A$333,0),3),0)</f>
        <v>8</v>
      </c>
      <c r="I199" s="11">
        <f>IFERROR(INDEX(FinalOpSharingDE!$A$2:$M$333,MATCH(OperationalSharingDetail!$F199,FinalOpSharingDE!$A$2:$A$333,0),8),0)</f>
        <v>5</v>
      </c>
      <c r="J199" s="11">
        <f>IFERROR(INDEX(FinalOpSharingDE!$A$2:$M$333,MATCH(OperationalSharingDetail!$F199,FinalOpSharingDE!$A$2:$A$333,0),6),0)</f>
        <v>5</v>
      </c>
      <c r="K199" s="11">
        <f>IFERROR(INDEX(FinalOpSharingDE!$A$2:$M$333,MATCH(OperationalSharingDetail!$F199,FinalOpSharingDE!$A$2:$A$333,0),9),0)</f>
        <v>0</v>
      </c>
      <c r="L199" s="11">
        <f>IFERROR(INDEX(FinalOpSharingDE!$A$2:$M$333,MATCH(OperationalSharingDetail!$F199,FinalOpSharingDE!$A$2:$A$333,0),7),0)</f>
        <v>5</v>
      </c>
      <c r="M199" s="11">
        <f>IFERROR(INDEX(FinalOpSharingDE!$A$2:$M$333,MATCH(OperationalSharingDetail!$F199,FinalOpSharingDE!$A$2:$A$333,0),4),0)</f>
        <v>3</v>
      </c>
      <c r="N199" s="11">
        <f>IFERROR(INDEX(FinalOpSharingDE!$A$2:$M$333,MATCH(OperationalSharingDetail!$F199,FinalOpSharingDE!$A$2:$A$333,0),5),0)</f>
        <v>0</v>
      </c>
      <c r="O199" s="11">
        <f>IFERROR(INDEX(FinalOpSharingDE!$A$2:$M$333,MATCH(OperationalSharingDetail!$F199,FinalOpSharingDE!$A$2:$A$333,0),10),0)</f>
        <v>0</v>
      </c>
      <c r="P199" s="11">
        <f t="shared" si="12"/>
        <v>26</v>
      </c>
      <c r="Q199" s="11">
        <f t="shared" si="13"/>
        <v>21</v>
      </c>
      <c r="S199" s="29">
        <f t="shared" si="14"/>
        <v>21</v>
      </c>
      <c r="T199" s="32">
        <f t="shared" si="15"/>
        <v>0</v>
      </c>
    </row>
    <row r="200" spans="1:20" x14ac:dyDescent="0.25">
      <c r="A200" s="2">
        <v>2021</v>
      </c>
      <c r="B200" s="2" t="s">
        <v>381</v>
      </c>
      <c r="C200" s="3" t="s">
        <v>208</v>
      </c>
      <c r="D200" s="2" t="s">
        <v>728</v>
      </c>
      <c r="E200" s="2" t="s">
        <v>728</v>
      </c>
      <c r="F200" s="3" t="s">
        <v>208</v>
      </c>
      <c r="G200" s="3" t="s">
        <v>605</v>
      </c>
      <c r="H200" s="11">
        <f>IFERROR(INDEX(FinalOpSharingDE!$A$2:$M$333,MATCH(OperationalSharingDetail!$F200,FinalOpSharingDE!$A$2:$A$333,0),3),0)</f>
        <v>0</v>
      </c>
      <c r="I200" s="11">
        <f>IFERROR(INDEX(FinalOpSharingDE!$A$2:$M$333,MATCH(OperationalSharingDetail!$F200,FinalOpSharingDE!$A$2:$A$333,0),8),0)</f>
        <v>0</v>
      </c>
      <c r="J200" s="11">
        <f>IFERROR(INDEX(FinalOpSharingDE!$A$2:$M$333,MATCH(OperationalSharingDetail!$F200,FinalOpSharingDE!$A$2:$A$333,0),6),0)</f>
        <v>0</v>
      </c>
      <c r="K200" s="11">
        <f>IFERROR(INDEX(FinalOpSharingDE!$A$2:$M$333,MATCH(OperationalSharingDetail!$F200,FinalOpSharingDE!$A$2:$A$333,0),9),0)</f>
        <v>5</v>
      </c>
      <c r="L200" s="11">
        <f>IFERROR(INDEX(FinalOpSharingDE!$A$2:$M$333,MATCH(OperationalSharingDetail!$F200,FinalOpSharingDE!$A$2:$A$333,0),7),0)</f>
        <v>0</v>
      </c>
      <c r="M200" s="11">
        <f>IFERROR(INDEX(FinalOpSharingDE!$A$2:$M$333,MATCH(OperationalSharingDetail!$F200,FinalOpSharingDE!$A$2:$A$333,0),4),0)</f>
        <v>3</v>
      </c>
      <c r="N200" s="11">
        <f>IFERROR(INDEX(FinalOpSharingDE!$A$2:$M$333,MATCH(OperationalSharingDetail!$F200,FinalOpSharingDE!$A$2:$A$333,0),5),0)</f>
        <v>0</v>
      </c>
      <c r="O200" s="11">
        <f>IFERROR(INDEX(FinalOpSharingDE!$A$2:$M$333,MATCH(OperationalSharingDetail!$F200,FinalOpSharingDE!$A$2:$A$333,0),10),0)</f>
        <v>0</v>
      </c>
      <c r="P200" s="11">
        <f t="shared" si="12"/>
        <v>8</v>
      </c>
      <c r="Q200" s="11">
        <f t="shared" si="13"/>
        <v>8</v>
      </c>
      <c r="S200" s="29">
        <f t="shared" si="14"/>
        <v>8</v>
      </c>
      <c r="T200" s="32">
        <f t="shared" si="15"/>
        <v>0</v>
      </c>
    </row>
    <row r="201" spans="1:20" x14ac:dyDescent="0.25">
      <c r="A201" s="2">
        <v>2021</v>
      </c>
      <c r="B201" s="2" t="s">
        <v>389</v>
      </c>
      <c r="C201" s="3" t="s">
        <v>210</v>
      </c>
      <c r="D201" s="2" t="s">
        <v>728</v>
      </c>
      <c r="E201" s="2" t="s">
        <v>728</v>
      </c>
      <c r="F201" s="3" t="s">
        <v>210</v>
      </c>
      <c r="G201" s="3" t="s">
        <v>607</v>
      </c>
      <c r="H201" s="11">
        <f>IFERROR(INDEX(FinalOpSharingDE!$A$2:$M$333,MATCH(OperationalSharingDetail!$F201,FinalOpSharingDE!$A$2:$A$333,0),3),0)</f>
        <v>8</v>
      </c>
      <c r="I201" s="11">
        <f>IFERROR(INDEX(FinalOpSharingDE!$A$2:$M$333,MATCH(OperationalSharingDetail!$F201,FinalOpSharingDE!$A$2:$A$333,0),8),0)</f>
        <v>5</v>
      </c>
      <c r="J201" s="11">
        <f>IFERROR(INDEX(FinalOpSharingDE!$A$2:$M$333,MATCH(OperationalSharingDetail!$F201,FinalOpSharingDE!$A$2:$A$333,0),6),0)</f>
        <v>0</v>
      </c>
      <c r="K201" s="11">
        <f>IFERROR(INDEX(FinalOpSharingDE!$A$2:$M$333,MATCH(OperationalSharingDetail!$F201,FinalOpSharingDE!$A$2:$A$333,0),9),0)</f>
        <v>5</v>
      </c>
      <c r="L201" s="11">
        <f>IFERROR(INDEX(FinalOpSharingDE!$A$2:$M$333,MATCH(OperationalSharingDetail!$F201,FinalOpSharingDE!$A$2:$A$333,0),7),0)</f>
        <v>5</v>
      </c>
      <c r="M201" s="11">
        <f>IFERROR(INDEX(FinalOpSharingDE!$A$2:$M$333,MATCH(OperationalSharingDetail!$F201,FinalOpSharingDE!$A$2:$A$333,0),4),0)</f>
        <v>0</v>
      </c>
      <c r="N201" s="11">
        <f>IFERROR(INDEX(FinalOpSharingDE!$A$2:$M$333,MATCH(OperationalSharingDetail!$F201,FinalOpSharingDE!$A$2:$A$333,0),5),0)</f>
        <v>0</v>
      </c>
      <c r="O201" s="11">
        <f>IFERROR(INDEX(FinalOpSharingDE!$A$2:$M$333,MATCH(OperationalSharingDetail!$F201,FinalOpSharingDE!$A$2:$A$333,0),10),0)</f>
        <v>0</v>
      </c>
      <c r="P201" s="11">
        <f t="shared" si="12"/>
        <v>23</v>
      </c>
      <c r="Q201" s="11">
        <f t="shared" si="13"/>
        <v>21</v>
      </c>
      <c r="S201" s="29">
        <f t="shared" si="14"/>
        <v>21</v>
      </c>
      <c r="T201" s="32">
        <f t="shared" si="15"/>
        <v>0</v>
      </c>
    </row>
    <row r="202" spans="1:20" x14ac:dyDescent="0.25">
      <c r="A202" s="2">
        <v>2021</v>
      </c>
      <c r="B202" s="2" t="s">
        <v>386</v>
      </c>
      <c r="C202" s="3" t="s">
        <v>211</v>
      </c>
      <c r="D202" s="2" t="s">
        <v>728</v>
      </c>
      <c r="E202" s="2" t="s">
        <v>728</v>
      </c>
      <c r="F202" s="3" t="s">
        <v>211</v>
      </c>
      <c r="G202" s="3" t="s">
        <v>608</v>
      </c>
      <c r="H202" s="11">
        <f>IFERROR(INDEX(FinalOpSharingDE!$A$2:$M$333,MATCH(OperationalSharingDetail!$F202,FinalOpSharingDE!$A$2:$A$333,0),3),0)</f>
        <v>0</v>
      </c>
      <c r="I202" s="11">
        <f>IFERROR(INDEX(FinalOpSharingDE!$A$2:$M$333,MATCH(OperationalSharingDetail!$F202,FinalOpSharingDE!$A$2:$A$333,0),8),0)</f>
        <v>5</v>
      </c>
      <c r="J202" s="11">
        <f>IFERROR(INDEX(FinalOpSharingDE!$A$2:$M$333,MATCH(OperationalSharingDetail!$F202,FinalOpSharingDE!$A$2:$A$333,0),6),0)</f>
        <v>0</v>
      </c>
      <c r="K202" s="11">
        <f>IFERROR(INDEX(FinalOpSharingDE!$A$2:$M$333,MATCH(OperationalSharingDetail!$F202,FinalOpSharingDE!$A$2:$A$333,0),9),0)</f>
        <v>5</v>
      </c>
      <c r="L202" s="11">
        <f>IFERROR(INDEX(FinalOpSharingDE!$A$2:$M$333,MATCH(OperationalSharingDetail!$F202,FinalOpSharingDE!$A$2:$A$333,0),7),0)</f>
        <v>0</v>
      </c>
      <c r="M202" s="11">
        <f>IFERROR(INDEX(FinalOpSharingDE!$A$2:$M$333,MATCH(OperationalSharingDetail!$F202,FinalOpSharingDE!$A$2:$A$333,0),4),0)</f>
        <v>0</v>
      </c>
      <c r="N202" s="11">
        <f>IFERROR(INDEX(FinalOpSharingDE!$A$2:$M$333,MATCH(OperationalSharingDetail!$F202,FinalOpSharingDE!$A$2:$A$333,0),5),0)</f>
        <v>3</v>
      </c>
      <c r="O202" s="11">
        <f>IFERROR(INDEX(FinalOpSharingDE!$A$2:$M$333,MATCH(OperationalSharingDetail!$F202,FinalOpSharingDE!$A$2:$A$333,0),10),0)</f>
        <v>0</v>
      </c>
      <c r="P202" s="11">
        <f t="shared" si="12"/>
        <v>13</v>
      </c>
      <c r="Q202" s="11">
        <f t="shared" si="13"/>
        <v>13</v>
      </c>
      <c r="S202" s="29">
        <f t="shared" si="14"/>
        <v>13</v>
      </c>
      <c r="T202" s="32">
        <f t="shared" si="15"/>
        <v>0</v>
      </c>
    </row>
    <row r="203" spans="1:20" x14ac:dyDescent="0.25">
      <c r="A203" s="2">
        <v>2021</v>
      </c>
      <c r="B203" s="2" t="s">
        <v>385</v>
      </c>
      <c r="C203" s="3" t="s">
        <v>209</v>
      </c>
      <c r="D203" s="2" t="s">
        <v>728</v>
      </c>
      <c r="E203" s="2" t="s">
        <v>728</v>
      </c>
      <c r="F203" s="3" t="s">
        <v>209</v>
      </c>
      <c r="G203" s="3" t="s">
        <v>606</v>
      </c>
      <c r="H203" s="11">
        <f>IFERROR(INDEX(FinalOpSharingDE!$A$2:$M$333,MATCH(OperationalSharingDetail!$F203,FinalOpSharingDE!$A$2:$A$333,0),3),0)</f>
        <v>8</v>
      </c>
      <c r="I203" s="11">
        <f>IFERROR(INDEX(FinalOpSharingDE!$A$2:$M$333,MATCH(OperationalSharingDetail!$F203,FinalOpSharingDE!$A$2:$A$333,0),8),0)</f>
        <v>5</v>
      </c>
      <c r="J203" s="11">
        <f>IFERROR(INDEX(FinalOpSharingDE!$A$2:$M$333,MATCH(OperationalSharingDetail!$F203,FinalOpSharingDE!$A$2:$A$333,0),6),0)</f>
        <v>5</v>
      </c>
      <c r="K203" s="11">
        <f>IFERROR(INDEX(FinalOpSharingDE!$A$2:$M$333,MATCH(OperationalSharingDetail!$F203,FinalOpSharingDE!$A$2:$A$333,0),9),0)</f>
        <v>5</v>
      </c>
      <c r="L203" s="11">
        <f>IFERROR(INDEX(FinalOpSharingDE!$A$2:$M$333,MATCH(OperationalSharingDetail!$F203,FinalOpSharingDE!$A$2:$A$333,0),7),0)</f>
        <v>0</v>
      </c>
      <c r="M203" s="11">
        <f>IFERROR(INDEX(FinalOpSharingDE!$A$2:$M$333,MATCH(OperationalSharingDetail!$F203,FinalOpSharingDE!$A$2:$A$333,0),4),0)</f>
        <v>0</v>
      </c>
      <c r="N203" s="11">
        <f>IFERROR(INDEX(FinalOpSharingDE!$A$2:$M$333,MATCH(OperationalSharingDetail!$F203,FinalOpSharingDE!$A$2:$A$333,0),5),0)</f>
        <v>0</v>
      </c>
      <c r="O203" s="11">
        <f>IFERROR(INDEX(FinalOpSharingDE!$A$2:$M$333,MATCH(OperationalSharingDetail!$F203,FinalOpSharingDE!$A$2:$A$333,0),10),0)</f>
        <v>0</v>
      </c>
      <c r="P203" s="11">
        <f t="shared" si="12"/>
        <v>23</v>
      </c>
      <c r="Q203" s="11">
        <f t="shared" si="13"/>
        <v>21</v>
      </c>
      <c r="S203" s="29">
        <f t="shared" si="14"/>
        <v>21</v>
      </c>
      <c r="T203" s="32">
        <f t="shared" si="15"/>
        <v>0</v>
      </c>
    </row>
    <row r="204" spans="1:20" x14ac:dyDescent="0.25">
      <c r="A204" s="2">
        <v>2021</v>
      </c>
      <c r="B204" s="2" t="s">
        <v>381</v>
      </c>
      <c r="C204" s="3" t="s">
        <v>212</v>
      </c>
      <c r="D204" s="2" t="s">
        <v>728</v>
      </c>
      <c r="E204" s="2" t="s">
        <v>728</v>
      </c>
      <c r="F204" s="3" t="s">
        <v>212</v>
      </c>
      <c r="G204" s="3" t="s">
        <v>609</v>
      </c>
      <c r="H204" s="11">
        <f>IFERROR(INDEX(FinalOpSharingDE!$A$2:$M$333,MATCH(OperationalSharingDetail!$F204,FinalOpSharingDE!$A$2:$A$333,0),3),0)</f>
        <v>0</v>
      </c>
      <c r="I204" s="11">
        <f>IFERROR(INDEX(FinalOpSharingDE!$A$2:$M$333,MATCH(OperationalSharingDetail!$F204,FinalOpSharingDE!$A$2:$A$333,0),8),0)</f>
        <v>0</v>
      </c>
      <c r="J204" s="11">
        <f>IFERROR(INDEX(FinalOpSharingDE!$A$2:$M$333,MATCH(OperationalSharingDetail!$F204,FinalOpSharingDE!$A$2:$A$333,0),6),0)</f>
        <v>0</v>
      </c>
      <c r="K204" s="11">
        <f>IFERROR(INDEX(FinalOpSharingDE!$A$2:$M$333,MATCH(OperationalSharingDetail!$F204,FinalOpSharingDE!$A$2:$A$333,0),9),0)</f>
        <v>0</v>
      </c>
      <c r="L204" s="11">
        <f>IFERROR(INDEX(FinalOpSharingDE!$A$2:$M$333,MATCH(OperationalSharingDetail!$F204,FinalOpSharingDE!$A$2:$A$333,0),7),0)</f>
        <v>0</v>
      </c>
      <c r="M204" s="11">
        <f>IFERROR(INDEX(FinalOpSharingDE!$A$2:$M$333,MATCH(OperationalSharingDetail!$F204,FinalOpSharingDE!$A$2:$A$333,0),4),0)</f>
        <v>0</v>
      </c>
      <c r="N204" s="11">
        <f>IFERROR(INDEX(FinalOpSharingDE!$A$2:$M$333,MATCH(OperationalSharingDetail!$F204,FinalOpSharingDE!$A$2:$A$333,0),5),0)</f>
        <v>0</v>
      </c>
      <c r="O204" s="11">
        <f>IFERROR(INDEX(FinalOpSharingDE!$A$2:$M$333,MATCH(OperationalSharingDetail!$F204,FinalOpSharingDE!$A$2:$A$333,0),10),0)</f>
        <v>0</v>
      </c>
      <c r="P204" s="11">
        <f t="shared" si="12"/>
        <v>0</v>
      </c>
      <c r="Q204" s="11">
        <f t="shared" si="13"/>
        <v>0</v>
      </c>
      <c r="S204" s="29">
        <f t="shared" si="14"/>
        <v>0</v>
      </c>
      <c r="T204" s="32">
        <f t="shared" si="15"/>
        <v>0</v>
      </c>
    </row>
    <row r="205" spans="1:20" x14ac:dyDescent="0.25">
      <c r="A205" s="2">
        <v>2021</v>
      </c>
      <c r="B205" s="2" t="s">
        <v>383</v>
      </c>
      <c r="C205" s="3" t="s">
        <v>127</v>
      </c>
      <c r="D205" s="2" t="s">
        <v>728</v>
      </c>
      <c r="E205" s="2" t="s">
        <v>728</v>
      </c>
      <c r="F205" s="3" t="s">
        <v>127</v>
      </c>
      <c r="G205" s="3" t="s">
        <v>528</v>
      </c>
      <c r="H205" s="11">
        <f>IFERROR(INDEX(FinalOpSharingDE!$A$2:$M$333,MATCH(OperationalSharingDetail!$F205,FinalOpSharingDE!$A$2:$A$333,0),3),0)</f>
        <v>8</v>
      </c>
      <c r="I205" s="11">
        <f>IFERROR(INDEX(FinalOpSharingDE!$A$2:$M$333,MATCH(OperationalSharingDetail!$F205,FinalOpSharingDE!$A$2:$A$333,0),8),0)</f>
        <v>0</v>
      </c>
      <c r="J205" s="11">
        <f>IFERROR(INDEX(FinalOpSharingDE!$A$2:$M$333,MATCH(OperationalSharingDetail!$F205,FinalOpSharingDE!$A$2:$A$333,0),6),0)</f>
        <v>5</v>
      </c>
      <c r="K205" s="11">
        <f>IFERROR(INDEX(FinalOpSharingDE!$A$2:$M$333,MATCH(OperationalSharingDetail!$F205,FinalOpSharingDE!$A$2:$A$333,0),9),0)</f>
        <v>0</v>
      </c>
      <c r="L205" s="11">
        <f>IFERROR(INDEX(FinalOpSharingDE!$A$2:$M$333,MATCH(OperationalSharingDetail!$F205,FinalOpSharingDE!$A$2:$A$333,0),7),0)</f>
        <v>5</v>
      </c>
      <c r="M205" s="11">
        <f>IFERROR(INDEX(FinalOpSharingDE!$A$2:$M$333,MATCH(OperationalSharingDetail!$F205,FinalOpSharingDE!$A$2:$A$333,0),4),0)</f>
        <v>0</v>
      </c>
      <c r="N205" s="11">
        <f>IFERROR(INDEX(FinalOpSharingDE!$A$2:$M$333,MATCH(OperationalSharingDetail!$F205,FinalOpSharingDE!$A$2:$A$333,0),5),0)</f>
        <v>0</v>
      </c>
      <c r="O205" s="11">
        <f>IFERROR(INDEX(FinalOpSharingDE!$A$2:$M$333,MATCH(OperationalSharingDetail!$F205,FinalOpSharingDE!$A$2:$A$333,0),10),0)</f>
        <v>3</v>
      </c>
      <c r="P205" s="11">
        <f t="shared" si="12"/>
        <v>21</v>
      </c>
      <c r="Q205" s="11">
        <f t="shared" si="13"/>
        <v>21</v>
      </c>
      <c r="S205" s="29">
        <f t="shared" si="14"/>
        <v>21</v>
      </c>
      <c r="T205" s="32">
        <f t="shared" si="15"/>
        <v>0</v>
      </c>
    </row>
    <row r="206" spans="1:20" x14ac:dyDescent="0.25">
      <c r="A206" s="2">
        <v>2021</v>
      </c>
      <c r="B206" s="2" t="s">
        <v>382</v>
      </c>
      <c r="C206" s="3" t="s">
        <v>11</v>
      </c>
      <c r="D206" s="2" t="s">
        <v>398</v>
      </c>
      <c r="E206" s="2" t="s">
        <v>728</v>
      </c>
      <c r="F206" s="3" t="s">
        <v>11</v>
      </c>
      <c r="G206" s="3" t="s">
        <v>422</v>
      </c>
      <c r="H206" s="11">
        <f>IFERROR(INDEX(FinalOpSharingDE!$A$2:$M$333,MATCH(OperationalSharingDetail!$F206,FinalOpSharingDE!$A$2:$A$333,0),3),0)</f>
        <v>8</v>
      </c>
      <c r="I206" s="11">
        <f>IFERROR(INDEX(FinalOpSharingDE!$A$2:$M$333,MATCH(OperationalSharingDetail!$F206,FinalOpSharingDE!$A$2:$A$333,0),8),0)</f>
        <v>5</v>
      </c>
      <c r="J206" s="11">
        <f>IFERROR(INDEX(FinalOpSharingDE!$A$2:$M$333,MATCH(OperationalSharingDetail!$F206,FinalOpSharingDE!$A$2:$A$333,0),6),0)</f>
        <v>5</v>
      </c>
      <c r="K206" s="11">
        <f>IFERROR(INDEX(FinalOpSharingDE!$A$2:$M$333,MATCH(OperationalSharingDetail!$F206,FinalOpSharingDE!$A$2:$A$333,0),9),0)</f>
        <v>0</v>
      </c>
      <c r="L206" s="11">
        <f>IFERROR(INDEX(FinalOpSharingDE!$A$2:$M$333,MATCH(OperationalSharingDetail!$F206,FinalOpSharingDE!$A$2:$A$333,0),7),0)</f>
        <v>0</v>
      </c>
      <c r="M206" s="11">
        <f>IFERROR(INDEX(FinalOpSharingDE!$A$2:$M$333,MATCH(OperationalSharingDetail!$F206,FinalOpSharingDE!$A$2:$A$333,0),4),0)</f>
        <v>0</v>
      </c>
      <c r="N206" s="11">
        <f>IFERROR(INDEX(FinalOpSharingDE!$A$2:$M$333,MATCH(OperationalSharingDetail!$F206,FinalOpSharingDE!$A$2:$A$333,0),5),0)</f>
        <v>0</v>
      </c>
      <c r="O206" s="11">
        <f>IFERROR(INDEX(FinalOpSharingDE!$A$2:$M$333,MATCH(OperationalSharingDetail!$F206,FinalOpSharingDE!$A$2:$A$333,0),10),0)</f>
        <v>0</v>
      </c>
      <c r="P206" s="11">
        <f t="shared" si="12"/>
        <v>18</v>
      </c>
      <c r="Q206" s="11">
        <f t="shared" si="13"/>
        <v>18</v>
      </c>
      <c r="S206" s="29">
        <f t="shared" si="14"/>
        <v>18</v>
      </c>
      <c r="T206" s="32">
        <f t="shared" si="15"/>
        <v>0</v>
      </c>
    </row>
    <row r="207" spans="1:20" x14ac:dyDescent="0.25">
      <c r="A207" s="2">
        <v>2021</v>
      </c>
      <c r="B207" s="2" t="s">
        <v>387</v>
      </c>
      <c r="C207" s="3" t="s">
        <v>170</v>
      </c>
      <c r="D207" s="2" t="s">
        <v>728</v>
      </c>
      <c r="E207" s="2" t="s">
        <v>728</v>
      </c>
      <c r="F207" s="3" t="s">
        <v>170</v>
      </c>
      <c r="G207" s="3" t="s">
        <v>567</v>
      </c>
      <c r="H207" s="11">
        <f>IFERROR(INDEX(FinalOpSharingDE!$A$2:$M$333,MATCH(OperationalSharingDetail!$F207,FinalOpSharingDE!$A$2:$A$333,0),3),0)</f>
        <v>8</v>
      </c>
      <c r="I207" s="11">
        <f>IFERROR(INDEX(FinalOpSharingDE!$A$2:$M$333,MATCH(OperationalSharingDetail!$F207,FinalOpSharingDE!$A$2:$A$333,0),8),0)</f>
        <v>5</v>
      </c>
      <c r="J207" s="11">
        <f>IFERROR(INDEX(FinalOpSharingDE!$A$2:$M$333,MATCH(OperationalSharingDetail!$F207,FinalOpSharingDE!$A$2:$A$333,0),6),0)</f>
        <v>0</v>
      </c>
      <c r="K207" s="11">
        <f>IFERROR(INDEX(FinalOpSharingDE!$A$2:$M$333,MATCH(OperationalSharingDetail!$F207,FinalOpSharingDE!$A$2:$A$333,0),9),0)</f>
        <v>0</v>
      </c>
      <c r="L207" s="11">
        <f>IFERROR(INDEX(FinalOpSharingDE!$A$2:$M$333,MATCH(OperationalSharingDetail!$F207,FinalOpSharingDE!$A$2:$A$333,0),7),0)</f>
        <v>5</v>
      </c>
      <c r="M207" s="11">
        <f>IFERROR(INDEX(FinalOpSharingDE!$A$2:$M$333,MATCH(OperationalSharingDetail!$F207,FinalOpSharingDE!$A$2:$A$333,0),4),0)</f>
        <v>0</v>
      </c>
      <c r="N207" s="11">
        <f>IFERROR(INDEX(FinalOpSharingDE!$A$2:$M$333,MATCH(OperationalSharingDetail!$F207,FinalOpSharingDE!$A$2:$A$333,0),5),0)</f>
        <v>0</v>
      </c>
      <c r="O207" s="11">
        <f>IFERROR(INDEX(FinalOpSharingDE!$A$2:$M$333,MATCH(OperationalSharingDetail!$F207,FinalOpSharingDE!$A$2:$A$333,0),10),0)</f>
        <v>0</v>
      </c>
      <c r="P207" s="11">
        <f t="shared" si="12"/>
        <v>18</v>
      </c>
      <c r="Q207" s="11">
        <f t="shared" si="13"/>
        <v>18</v>
      </c>
      <c r="S207" s="29">
        <f t="shared" si="14"/>
        <v>18</v>
      </c>
      <c r="T207" s="32">
        <f t="shared" si="15"/>
        <v>0</v>
      </c>
    </row>
    <row r="208" spans="1:20" x14ac:dyDescent="0.25">
      <c r="A208" s="2">
        <v>2021</v>
      </c>
      <c r="B208" s="2" t="s">
        <v>389</v>
      </c>
      <c r="C208" s="3" t="s">
        <v>215</v>
      </c>
      <c r="D208" s="2" t="s">
        <v>295</v>
      </c>
      <c r="E208" s="2" t="s">
        <v>728</v>
      </c>
      <c r="F208" s="3" t="s">
        <v>215</v>
      </c>
      <c r="G208" s="3" t="s">
        <v>612</v>
      </c>
      <c r="H208" s="11">
        <f>IFERROR(INDEX(FinalOpSharingDE!$A$2:$M$333,MATCH(OperationalSharingDetail!$F208,FinalOpSharingDE!$A$2:$A$333,0),3),0)</f>
        <v>0</v>
      </c>
      <c r="I208" s="11">
        <f>IFERROR(INDEX(FinalOpSharingDE!$A$2:$M$333,MATCH(OperationalSharingDetail!$F208,FinalOpSharingDE!$A$2:$A$333,0),8),0)</f>
        <v>0</v>
      </c>
      <c r="J208" s="11">
        <f>IFERROR(INDEX(FinalOpSharingDE!$A$2:$M$333,MATCH(OperationalSharingDetail!$F208,FinalOpSharingDE!$A$2:$A$333,0),6),0)</f>
        <v>5</v>
      </c>
      <c r="K208" s="11">
        <f>IFERROR(INDEX(FinalOpSharingDE!$A$2:$M$333,MATCH(OperationalSharingDetail!$F208,FinalOpSharingDE!$A$2:$A$333,0),9),0)</f>
        <v>0</v>
      </c>
      <c r="L208" s="11">
        <f>IFERROR(INDEX(FinalOpSharingDE!$A$2:$M$333,MATCH(OperationalSharingDetail!$F208,FinalOpSharingDE!$A$2:$A$333,0),7),0)</f>
        <v>0</v>
      </c>
      <c r="M208" s="11">
        <f>IFERROR(INDEX(FinalOpSharingDE!$A$2:$M$333,MATCH(OperationalSharingDetail!$F208,FinalOpSharingDE!$A$2:$A$333,0),4),0)</f>
        <v>3</v>
      </c>
      <c r="N208" s="11">
        <f>IFERROR(INDEX(FinalOpSharingDE!$A$2:$M$333,MATCH(OperationalSharingDetail!$F208,FinalOpSharingDE!$A$2:$A$333,0),5),0)</f>
        <v>0</v>
      </c>
      <c r="O208" s="11">
        <f>IFERROR(INDEX(FinalOpSharingDE!$A$2:$M$333,MATCH(OperationalSharingDetail!$F208,FinalOpSharingDE!$A$2:$A$333,0),10),0)</f>
        <v>0</v>
      </c>
      <c r="P208" s="11">
        <f t="shared" si="12"/>
        <v>8</v>
      </c>
      <c r="Q208" s="11">
        <f t="shared" si="13"/>
        <v>8</v>
      </c>
      <c r="S208" s="29">
        <f t="shared" si="14"/>
        <v>8</v>
      </c>
      <c r="T208" s="32">
        <f t="shared" si="15"/>
        <v>0</v>
      </c>
    </row>
    <row r="209" spans="1:20" x14ac:dyDescent="0.25">
      <c r="A209" s="2">
        <v>2021</v>
      </c>
      <c r="B209" s="2" t="s">
        <v>382</v>
      </c>
      <c r="C209" s="3" t="s">
        <v>42</v>
      </c>
      <c r="D209" s="2" t="s">
        <v>728</v>
      </c>
      <c r="E209" s="2" t="s">
        <v>728</v>
      </c>
      <c r="F209" s="3" t="s">
        <v>42</v>
      </c>
      <c r="G209" s="3" t="s">
        <v>448</v>
      </c>
      <c r="H209" s="11">
        <f>IFERROR(INDEX(FinalOpSharingDE!$A$2:$M$333,MATCH(OperationalSharingDetail!$F209,FinalOpSharingDE!$A$2:$A$333,0),3),0)</f>
        <v>0</v>
      </c>
      <c r="I209" s="11">
        <f>IFERROR(INDEX(FinalOpSharingDE!$A$2:$M$333,MATCH(OperationalSharingDetail!$F209,FinalOpSharingDE!$A$2:$A$333,0),8),0)</f>
        <v>5</v>
      </c>
      <c r="J209" s="11">
        <f>IFERROR(INDEX(FinalOpSharingDE!$A$2:$M$333,MATCH(OperationalSharingDetail!$F209,FinalOpSharingDE!$A$2:$A$333,0),6),0)</f>
        <v>5</v>
      </c>
      <c r="K209" s="11">
        <f>IFERROR(INDEX(FinalOpSharingDE!$A$2:$M$333,MATCH(OperationalSharingDetail!$F209,FinalOpSharingDE!$A$2:$A$333,0),9),0)</f>
        <v>5</v>
      </c>
      <c r="L209" s="11">
        <f>IFERROR(INDEX(FinalOpSharingDE!$A$2:$M$333,MATCH(OperationalSharingDetail!$F209,FinalOpSharingDE!$A$2:$A$333,0),7),0)</f>
        <v>5</v>
      </c>
      <c r="M209" s="11">
        <f>IFERROR(INDEX(FinalOpSharingDE!$A$2:$M$333,MATCH(OperationalSharingDetail!$F209,FinalOpSharingDE!$A$2:$A$333,0),4),0)</f>
        <v>3</v>
      </c>
      <c r="N209" s="11">
        <f>IFERROR(INDEX(FinalOpSharingDE!$A$2:$M$333,MATCH(OperationalSharingDetail!$F209,FinalOpSharingDE!$A$2:$A$333,0),5),0)</f>
        <v>0</v>
      </c>
      <c r="O209" s="11">
        <f>IFERROR(INDEX(FinalOpSharingDE!$A$2:$M$333,MATCH(OperationalSharingDetail!$F209,FinalOpSharingDE!$A$2:$A$333,0),10),0)</f>
        <v>0</v>
      </c>
      <c r="P209" s="11">
        <f t="shared" si="12"/>
        <v>23</v>
      </c>
      <c r="Q209" s="11">
        <f t="shared" si="13"/>
        <v>21</v>
      </c>
      <c r="S209" s="29">
        <f t="shared" si="14"/>
        <v>21</v>
      </c>
      <c r="T209" s="32">
        <f t="shared" si="15"/>
        <v>0</v>
      </c>
    </row>
    <row r="210" spans="1:20" x14ac:dyDescent="0.25">
      <c r="A210" s="2">
        <v>2021</v>
      </c>
      <c r="B210" s="2" t="s">
        <v>385</v>
      </c>
      <c r="C210" s="3" t="s">
        <v>219</v>
      </c>
      <c r="D210" s="2" t="s">
        <v>728</v>
      </c>
      <c r="E210" s="2" t="s">
        <v>728</v>
      </c>
      <c r="F210" s="3" t="s">
        <v>219</v>
      </c>
      <c r="G210" s="3" t="s">
        <v>615</v>
      </c>
      <c r="H210" s="11">
        <f>IFERROR(INDEX(FinalOpSharingDE!$A$2:$M$333,MATCH(OperationalSharingDetail!$F210,FinalOpSharingDE!$A$2:$A$333,0),3),0)</f>
        <v>8</v>
      </c>
      <c r="I210" s="11">
        <f>IFERROR(INDEX(FinalOpSharingDE!$A$2:$M$333,MATCH(OperationalSharingDetail!$F210,FinalOpSharingDE!$A$2:$A$333,0),8),0)</f>
        <v>5</v>
      </c>
      <c r="J210" s="11">
        <f>IFERROR(INDEX(FinalOpSharingDE!$A$2:$M$333,MATCH(OperationalSharingDetail!$F210,FinalOpSharingDE!$A$2:$A$333,0),6),0)</f>
        <v>5</v>
      </c>
      <c r="K210" s="11">
        <f>IFERROR(INDEX(FinalOpSharingDE!$A$2:$M$333,MATCH(OperationalSharingDetail!$F210,FinalOpSharingDE!$A$2:$A$333,0),9),0)</f>
        <v>5</v>
      </c>
      <c r="L210" s="11">
        <f>IFERROR(INDEX(FinalOpSharingDE!$A$2:$M$333,MATCH(OperationalSharingDetail!$F210,FinalOpSharingDE!$A$2:$A$333,0),7),0)</f>
        <v>0</v>
      </c>
      <c r="M210" s="11">
        <f>IFERROR(INDEX(FinalOpSharingDE!$A$2:$M$333,MATCH(OperationalSharingDetail!$F210,FinalOpSharingDE!$A$2:$A$333,0),4),0)</f>
        <v>0</v>
      </c>
      <c r="N210" s="11">
        <f>IFERROR(INDEX(FinalOpSharingDE!$A$2:$M$333,MATCH(OperationalSharingDetail!$F210,FinalOpSharingDE!$A$2:$A$333,0),5),0)</f>
        <v>0</v>
      </c>
      <c r="O210" s="11">
        <f>IFERROR(INDEX(FinalOpSharingDE!$A$2:$M$333,MATCH(OperationalSharingDetail!$F210,FinalOpSharingDE!$A$2:$A$333,0),10),0)</f>
        <v>0</v>
      </c>
      <c r="P210" s="11">
        <f t="shared" si="12"/>
        <v>23</v>
      </c>
      <c r="Q210" s="11">
        <f t="shared" si="13"/>
        <v>21</v>
      </c>
      <c r="S210" s="29">
        <f t="shared" si="14"/>
        <v>21</v>
      </c>
      <c r="T210" s="32">
        <f t="shared" si="15"/>
        <v>0</v>
      </c>
    </row>
    <row r="211" spans="1:20" x14ac:dyDescent="0.25">
      <c r="A211" s="2">
        <v>2021</v>
      </c>
      <c r="B211" s="2" t="s">
        <v>387</v>
      </c>
      <c r="C211" s="3" t="s">
        <v>218</v>
      </c>
      <c r="D211" s="2" t="s">
        <v>728</v>
      </c>
      <c r="E211" s="2" t="s">
        <v>728</v>
      </c>
      <c r="F211" s="3" t="s">
        <v>218</v>
      </c>
      <c r="G211" s="3" t="s">
        <v>614</v>
      </c>
      <c r="H211" s="11">
        <f>IFERROR(INDEX(FinalOpSharingDE!$A$2:$M$333,MATCH(OperationalSharingDetail!$F211,FinalOpSharingDE!$A$2:$A$333,0),3),0)</f>
        <v>8</v>
      </c>
      <c r="I211" s="11">
        <f>IFERROR(INDEX(FinalOpSharingDE!$A$2:$M$333,MATCH(OperationalSharingDetail!$F211,FinalOpSharingDE!$A$2:$A$333,0),8),0)</f>
        <v>5</v>
      </c>
      <c r="J211" s="11">
        <f>IFERROR(INDEX(FinalOpSharingDE!$A$2:$M$333,MATCH(OperationalSharingDetail!$F211,FinalOpSharingDE!$A$2:$A$333,0),6),0)</f>
        <v>5</v>
      </c>
      <c r="K211" s="11">
        <f>IFERROR(INDEX(FinalOpSharingDE!$A$2:$M$333,MATCH(OperationalSharingDetail!$F211,FinalOpSharingDE!$A$2:$A$333,0),9),0)</f>
        <v>5</v>
      </c>
      <c r="L211" s="11">
        <f>IFERROR(INDEX(FinalOpSharingDE!$A$2:$M$333,MATCH(OperationalSharingDetail!$F211,FinalOpSharingDE!$A$2:$A$333,0),7),0)</f>
        <v>0</v>
      </c>
      <c r="M211" s="11">
        <f>IFERROR(INDEX(FinalOpSharingDE!$A$2:$M$333,MATCH(OperationalSharingDetail!$F211,FinalOpSharingDE!$A$2:$A$333,0),4),0)</f>
        <v>0</v>
      </c>
      <c r="N211" s="11">
        <f>IFERROR(INDEX(FinalOpSharingDE!$A$2:$M$333,MATCH(OperationalSharingDetail!$F211,FinalOpSharingDE!$A$2:$A$333,0),5),0)</f>
        <v>0</v>
      </c>
      <c r="O211" s="11">
        <f>IFERROR(INDEX(FinalOpSharingDE!$A$2:$M$333,MATCH(OperationalSharingDetail!$F211,FinalOpSharingDE!$A$2:$A$333,0),10),0)</f>
        <v>0</v>
      </c>
      <c r="P211" s="11">
        <f t="shared" si="12"/>
        <v>23</v>
      </c>
      <c r="Q211" s="11">
        <f t="shared" si="13"/>
        <v>21</v>
      </c>
      <c r="S211" s="29">
        <f t="shared" si="14"/>
        <v>21</v>
      </c>
      <c r="T211" s="32">
        <f t="shared" si="15"/>
        <v>0</v>
      </c>
    </row>
    <row r="212" spans="1:20" x14ac:dyDescent="0.25">
      <c r="A212" s="2">
        <v>2021</v>
      </c>
      <c r="B212" s="2" t="s">
        <v>386</v>
      </c>
      <c r="C212" s="3" t="s">
        <v>217</v>
      </c>
      <c r="D212" s="2" t="s">
        <v>728</v>
      </c>
      <c r="E212" s="2" t="s">
        <v>728</v>
      </c>
      <c r="F212" s="3" t="s">
        <v>217</v>
      </c>
      <c r="G212" s="3" t="s">
        <v>613</v>
      </c>
      <c r="H212" s="11">
        <f>IFERROR(INDEX(FinalOpSharingDE!$A$2:$M$333,MATCH(OperationalSharingDetail!$F212,FinalOpSharingDE!$A$2:$A$333,0),3),0)</f>
        <v>0</v>
      </c>
      <c r="I212" s="11">
        <f>IFERROR(INDEX(FinalOpSharingDE!$A$2:$M$333,MATCH(OperationalSharingDetail!$F212,FinalOpSharingDE!$A$2:$A$333,0),8),0)</f>
        <v>0</v>
      </c>
      <c r="J212" s="11">
        <f>IFERROR(INDEX(FinalOpSharingDE!$A$2:$M$333,MATCH(OperationalSharingDetail!$F212,FinalOpSharingDE!$A$2:$A$333,0),6),0)</f>
        <v>5</v>
      </c>
      <c r="K212" s="11">
        <f>IFERROR(INDEX(FinalOpSharingDE!$A$2:$M$333,MATCH(OperationalSharingDetail!$F212,FinalOpSharingDE!$A$2:$A$333,0),9),0)</f>
        <v>5</v>
      </c>
      <c r="L212" s="11">
        <f>IFERROR(INDEX(FinalOpSharingDE!$A$2:$M$333,MATCH(OperationalSharingDetail!$F212,FinalOpSharingDE!$A$2:$A$333,0),7),0)</f>
        <v>5</v>
      </c>
      <c r="M212" s="11">
        <f>IFERROR(INDEX(FinalOpSharingDE!$A$2:$M$333,MATCH(OperationalSharingDetail!$F212,FinalOpSharingDE!$A$2:$A$333,0),4),0)</f>
        <v>0</v>
      </c>
      <c r="N212" s="11">
        <f>IFERROR(INDEX(FinalOpSharingDE!$A$2:$M$333,MATCH(OperationalSharingDetail!$F212,FinalOpSharingDE!$A$2:$A$333,0),5),0)</f>
        <v>3</v>
      </c>
      <c r="O212" s="11">
        <f>IFERROR(INDEX(FinalOpSharingDE!$A$2:$M$333,MATCH(OperationalSharingDetail!$F212,FinalOpSharingDE!$A$2:$A$333,0),10),0)</f>
        <v>3</v>
      </c>
      <c r="P212" s="11">
        <f t="shared" si="12"/>
        <v>21</v>
      </c>
      <c r="Q212" s="11">
        <f t="shared" si="13"/>
        <v>21</v>
      </c>
      <c r="S212" s="29">
        <f t="shared" si="14"/>
        <v>21</v>
      </c>
      <c r="T212" s="32">
        <f t="shared" si="15"/>
        <v>0</v>
      </c>
    </row>
    <row r="213" spans="1:20" x14ac:dyDescent="0.25">
      <c r="A213" s="2">
        <v>2021</v>
      </c>
      <c r="B213" s="2" t="s">
        <v>381</v>
      </c>
      <c r="C213" s="3" t="s">
        <v>220</v>
      </c>
      <c r="D213" s="2" t="s">
        <v>728</v>
      </c>
      <c r="E213" s="2" t="s">
        <v>728</v>
      </c>
      <c r="F213" s="3" t="s">
        <v>220</v>
      </c>
      <c r="G213" s="3" t="s">
        <v>616</v>
      </c>
      <c r="H213" s="11">
        <f>IFERROR(INDEX(FinalOpSharingDE!$A$2:$M$333,MATCH(OperationalSharingDetail!$F213,FinalOpSharingDE!$A$2:$A$333,0),3),0)</f>
        <v>0</v>
      </c>
      <c r="I213" s="11">
        <f>IFERROR(INDEX(FinalOpSharingDE!$A$2:$M$333,MATCH(OperationalSharingDetail!$F213,FinalOpSharingDE!$A$2:$A$333,0),8),0)</f>
        <v>0</v>
      </c>
      <c r="J213" s="11">
        <f>IFERROR(INDEX(FinalOpSharingDE!$A$2:$M$333,MATCH(OperationalSharingDetail!$F213,FinalOpSharingDE!$A$2:$A$333,0),6),0)</f>
        <v>5</v>
      </c>
      <c r="K213" s="11">
        <f>IFERROR(INDEX(FinalOpSharingDE!$A$2:$M$333,MATCH(OperationalSharingDetail!$F213,FinalOpSharingDE!$A$2:$A$333,0),9),0)</f>
        <v>0</v>
      </c>
      <c r="L213" s="11">
        <f>IFERROR(INDEX(FinalOpSharingDE!$A$2:$M$333,MATCH(OperationalSharingDetail!$F213,FinalOpSharingDE!$A$2:$A$333,0),7),0)</f>
        <v>0</v>
      </c>
      <c r="M213" s="11">
        <f>IFERROR(INDEX(FinalOpSharingDE!$A$2:$M$333,MATCH(OperationalSharingDetail!$F213,FinalOpSharingDE!$A$2:$A$333,0),4),0)</f>
        <v>0</v>
      </c>
      <c r="N213" s="11">
        <f>IFERROR(INDEX(FinalOpSharingDE!$A$2:$M$333,MATCH(OperationalSharingDetail!$F213,FinalOpSharingDE!$A$2:$A$333,0),5),0)</f>
        <v>3</v>
      </c>
      <c r="O213" s="11">
        <f>IFERROR(INDEX(FinalOpSharingDE!$A$2:$M$333,MATCH(OperationalSharingDetail!$F213,FinalOpSharingDE!$A$2:$A$333,0),10),0)</f>
        <v>0</v>
      </c>
      <c r="P213" s="11">
        <f t="shared" si="12"/>
        <v>8</v>
      </c>
      <c r="Q213" s="11">
        <f t="shared" si="13"/>
        <v>8</v>
      </c>
      <c r="S213" s="29">
        <f t="shared" si="14"/>
        <v>8</v>
      </c>
      <c r="T213" s="32">
        <f t="shared" si="15"/>
        <v>0</v>
      </c>
    </row>
    <row r="214" spans="1:20" x14ac:dyDescent="0.25">
      <c r="A214" s="2">
        <v>2021</v>
      </c>
      <c r="B214" s="2" t="s">
        <v>390</v>
      </c>
      <c r="C214" s="3" t="s">
        <v>221</v>
      </c>
      <c r="D214" s="2" t="s">
        <v>728</v>
      </c>
      <c r="E214" s="2" t="s">
        <v>728</v>
      </c>
      <c r="F214" s="3" t="s">
        <v>221</v>
      </c>
      <c r="G214" s="3" t="s">
        <v>617</v>
      </c>
      <c r="H214" s="11">
        <f>IFERROR(INDEX(FinalOpSharingDE!$A$2:$M$333,MATCH(OperationalSharingDetail!$F214,FinalOpSharingDE!$A$2:$A$333,0),3),0)</f>
        <v>0</v>
      </c>
      <c r="I214" s="11">
        <f>IFERROR(INDEX(FinalOpSharingDE!$A$2:$M$333,MATCH(OperationalSharingDetail!$F214,FinalOpSharingDE!$A$2:$A$333,0),8),0)</f>
        <v>0</v>
      </c>
      <c r="J214" s="11">
        <f>IFERROR(INDEX(FinalOpSharingDE!$A$2:$M$333,MATCH(OperationalSharingDetail!$F214,FinalOpSharingDE!$A$2:$A$333,0),6),0)</f>
        <v>0</v>
      </c>
      <c r="K214" s="11">
        <f>IFERROR(INDEX(FinalOpSharingDE!$A$2:$M$333,MATCH(OperationalSharingDetail!$F214,FinalOpSharingDE!$A$2:$A$333,0),9),0)</f>
        <v>0</v>
      </c>
      <c r="L214" s="11">
        <f>IFERROR(INDEX(FinalOpSharingDE!$A$2:$M$333,MATCH(OperationalSharingDetail!$F214,FinalOpSharingDE!$A$2:$A$333,0),7),0)</f>
        <v>0</v>
      </c>
      <c r="M214" s="11">
        <f>IFERROR(INDEX(FinalOpSharingDE!$A$2:$M$333,MATCH(OperationalSharingDetail!$F214,FinalOpSharingDE!$A$2:$A$333,0),4),0)</f>
        <v>0</v>
      </c>
      <c r="N214" s="11">
        <f>IFERROR(INDEX(FinalOpSharingDE!$A$2:$M$333,MATCH(OperationalSharingDetail!$F214,FinalOpSharingDE!$A$2:$A$333,0),5),0)</f>
        <v>0</v>
      </c>
      <c r="O214" s="11">
        <f>IFERROR(INDEX(FinalOpSharingDE!$A$2:$M$333,MATCH(OperationalSharingDetail!$F214,FinalOpSharingDE!$A$2:$A$333,0),10),0)</f>
        <v>3</v>
      </c>
      <c r="P214" s="11">
        <f t="shared" si="12"/>
        <v>3</v>
      </c>
      <c r="Q214" s="11">
        <f t="shared" si="13"/>
        <v>3</v>
      </c>
      <c r="S214" s="29">
        <f t="shared" si="14"/>
        <v>3</v>
      </c>
      <c r="T214" s="32">
        <f t="shared" si="15"/>
        <v>0</v>
      </c>
    </row>
    <row r="215" spans="1:20" x14ac:dyDescent="0.25">
      <c r="A215" s="2">
        <v>2021</v>
      </c>
      <c r="B215" s="2" t="s">
        <v>382</v>
      </c>
      <c r="C215" s="3" t="s">
        <v>222</v>
      </c>
      <c r="D215" s="2" t="s">
        <v>728</v>
      </c>
      <c r="E215" s="2" t="s">
        <v>728</v>
      </c>
      <c r="F215" s="3" t="s">
        <v>222</v>
      </c>
      <c r="G215" s="3" t="s">
        <v>750</v>
      </c>
      <c r="H215" s="11">
        <f>IFERROR(INDEX(FinalOpSharingDE!$A$2:$M$333,MATCH(OperationalSharingDetail!$F215,FinalOpSharingDE!$A$2:$A$333,0),3),0)</f>
        <v>8</v>
      </c>
      <c r="I215" s="11">
        <f>IFERROR(INDEX(FinalOpSharingDE!$A$2:$M$333,MATCH(OperationalSharingDetail!$F215,FinalOpSharingDE!$A$2:$A$333,0),8),0)</f>
        <v>0</v>
      </c>
      <c r="J215" s="11">
        <f>IFERROR(INDEX(FinalOpSharingDE!$A$2:$M$333,MATCH(OperationalSharingDetail!$F215,FinalOpSharingDE!$A$2:$A$333,0),6),0)</f>
        <v>0</v>
      </c>
      <c r="K215" s="11">
        <f>IFERROR(INDEX(FinalOpSharingDE!$A$2:$M$333,MATCH(OperationalSharingDetail!$F215,FinalOpSharingDE!$A$2:$A$333,0),9),0)</f>
        <v>5</v>
      </c>
      <c r="L215" s="11">
        <f>IFERROR(INDEX(FinalOpSharingDE!$A$2:$M$333,MATCH(OperationalSharingDetail!$F215,FinalOpSharingDE!$A$2:$A$333,0),7),0)</f>
        <v>0</v>
      </c>
      <c r="M215" s="11">
        <f>IFERROR(INDEX(FinalOpSharingDE!$A$2:$M$333,MATCH(OperationalSharingDetail!$F215,FinalOpSharingDE!$A$2:$A$333,0),4),0)</f>
        <v>3</v>
      </c>
      <c r="N215" s="11">
        <f>IFERROR(INDEX(FinalOpSharingDE!$A$2:$M$333,MATCH(OperationalSharingDetail!$F215,FinalOpSharingDE!$A$2:$A$333,0),5),0)</f>
        <v>0</v>
      </c>
      <c r="O215" s="11">
        <f>IFERROR(INDEX(FinalOpSharingDE!$A$2:$M$333,MATCH(OperationalSharingDetail!$F215,FinalOpSharingDE!$A$2:$A$333,0),10),0)</f>
        <v>0</v>
      </c>
      <c r="P215" s="11">
        <f t="shared" si="12"/>
        <v>16</v>
      </c>
      <c r="Q215" s="11">
        <f t="shared" si="13"/>
        <v>16</v>
      </c>
      <c r="S215" s="29">
        <f t="shared" si="14"/>
        <v>16</v>
      </c>
      <c r="T215" s="32">
        <f t="shared" si="15"/>
        <v>0</v>
      </c>
    </row>
    <row r="216" spans="1:20" x14ac:dyDescent="0.25">
      <c r="A216" s="2">
        <v>2021</v>
      </c>
      <c r="B216" s="2" t="s">
        <v>385</v>
      </c>
      <c r="C216" s="3" t="s">
        <v>18</v>
      </c>
      <c r="D216" s="2" t="s">
        <v>728</v>
      </c>
      <c r="E216" s="2" t="s">
        <v>728</v>
      </c>
      <c r="F216" s="3" t="s">
        <v>18</v>
      </c>
      <c r="G216" s="3" t="s">
        <v>429</v>
      </c>
      <c r="H216" s="11">
        <f>IFERROR(INDEX(FinalOpSharingDE!$A$2:$M$333,MATCH(OperationalSharingDetail!$F216,FinalOpSharingDE!$A$2:$A$333,0),3),0)</f>
        <v>8</v>
      </c>
      <c r="I216" s="11">
        <f>IFERROR(INDEX(FinalOpSharingDE!$A$2:$M$333,MATCH(OperationalSharingDetail!$F216,FinalOpSharingDE!$A$2:$A$333,0),8),0)</f>
        <v>5</v>
      </c>
      <c r="J216" s="11">
        <f>IFERROR(INDEX(FinalOpSharingDE!$A$2:$M$333,MATCH(OperationalSharingDetail!$F216,FinalOpSharingDE!$A$2:$A$333,0),6),0)</f>
        <v>5</v>
      </c>
      <c r="K216" s="11">
        <f>IFERROR(INDEX(FinalOpSharingDE!$A$2:$M$333,MATCH(OperationalSharingDetail!$F216,FinalOpSharingDE!$A$2:$A$333,0),9),0)</f>
        <v>5</v>
      </c>
      <c r="L216" s="11">
        <f>IFERROR(INDEX(FinalOpSharingDE!$A$2:$M$333,MATCH(OperationalSharingDetail!$F216,FinalOpSharingDE!$A$2:$A$333,0),7),0)</f>
        <v>0</v>
      </c>
      <c r="M216" s="11">
        <f>IFERROR(INDEX(FinalOpSharingDE!$A$2:$M$333,MATCH(OperationalSharingDetail!$F216,FinalOpSharingDE!$A$2:$A$333,0),4),0)</f>
        <v>0</v>
      </c>
      <c r="N216" s="11">
        <f>IFERROR(INDEX(FinalOpSharingDE!$A$2:$M$333,MATCH(OperationalSharingDetail!$F216,FinalOpSharingDE!$A$2:$A$333,0),5),0)</f>
        <v>0</v>
      </c>
      <c r="O216" s="11">
        <f>IFERROR(INDEX(FinalOpSharingDE!$A$2:$M$333,MATCH(OperationalSharingDetail!$F216,FinalOpSharingDE!$A$2:$A$333,0),10),0)</f>
        <v>0</v>
      </c>
      <c r="P216" s="11">
        <f t="shared" si="12"/>
        <v>23</v>
      </c>
      <c r="Q216" s="11">
        <f t="shared" si="13"/>
        <v>21</v>
      </c>
      <c r="S216" s="29">
        <f t="shared" si="14"/>
        <v>21</v>
      </c>
      <c r="T216" s="32">
        <f t="shared" si="15"/>
        <v>0</v>
      </c>
    </row>
    <row r="217" spans="1:20" x14ac:dyDescent="0.25">
      <c r="A217" s="2">
        <v>2021</v>
      </c>
      <c r="B217" s="2" t="s">
        <v>390</v>
      </c>
      <c r="C217" s="3" t="s">
        <v>214</v>
      </c>
      <c r="D217" s="2" t="s">
        <v>728</v>
      </c>
      <c r="E217" s="2" t="s">
        <v>728</v>
      </c>
      <c r="F217" s="3" t="s">
        <v>214</v>
      </c>
      <c r="G217" s="3" t="s">
        <v>611</v>
      </c>
      <c r="H217" s="11">
        <f>IFERROR(INDEX(FinalOpSharingDE!$A$2:$M$333,MATCH(OperationalSharingDetail!$F217,FinalOpSharingDE!$A$2:$A$333,0),3),0)</f>
        <v>0</v>
      </c>
      <c r="I217" s="11">
        <f>IFERROR(INDEX(FinalOpSharingDE!$A$2:$M$333,MATCH(OperationalSharingDetail!$F217,FinalOpSharingDE!$A$2:$A$333,0),8),0)</f>
        <v>0</v>
      </c>
      <c r="J217" s="11">
        <f>IFERROR(INDEX(FinalOpSharingDE!$A$2:$M$333,MATCH(OperationalSharingDetail!$F217,FinalOpSharingDE!$A$2:$A$333,0),6),0)</f>
        <v>0</v>
      </c>
      <c r="K217" s="11">
        <f>IFERROR(INDEX(FinalOpSharingDE!$A$2:$M$333,MATCH(OperationalSharingDetail!$F217,FinalOpSharingDE!$A$2:$A$333,0),9),0)</f>
        <v>0</v>
      </c>
      <c r="L217" s="11">
        <f>IFERROR(INDEX(FinalOpSharingDE!$A$2:$M$333,MATCH(OperationalSharingDetail!$F217,FinalOpSharingDE!$A$2:$A$333,0),7),0)</f>
        <v>0</v>
      </c>
      <c r="M217" s="11">
        <f>IFERROR(INDEX(FinalOpSharingDE!$A$2:$M$333,MATCH(OperationalSharingDetail!$F217,FinalOpSharingDE!$A$2:$A$333,0),4),0)</f>
        <v>0</v>
      </c>
      <c r="N217" s="11">
        <f>IFERROR(INDEX(FinalOpSharingDE!$A$2:$M$333,MATCH(OperationalSharingDetail!$F217,FinalOpSharingDE!$A$2:$A$333,0),5),0)</f>
        <v>0</v>
      </c>
      <c r="O217" s="11">
        <f>IFERROR(INDEX(FinalOpSharingDE!$A$2:$M$333,MATCH(OperationalSharingDetail!$F217,FinalOpSharingDE!$A$2:$A$333,0),10),0)</f>
        <v>0</v>
      </c>
      <c r="P217" s="11">
        <f t="shared" si="12"/>
        <v>0</v>
      </c>
      <c r="Q217" s="11">
        <f t="shared" si="13"/>
        <v>0</v>
      </c>
      <c r="S217" s="29">
        <f t="shared" si="14"/>
        <v>0</v>
      </c>
      <c r="T217" s="32">
        <f t="shared" si="15"/>
        <v>0</v>
      </c>
    </row>
    <row r="218" spans="1:20" x14ac:dyDescent="0.25">
      <c r="A218" s="2">
        <v>2021</v>
      </c>
      <c r="B218" s="2" t="s">
        <v>382</v>
      </c>
      <c r="C218" s="3" t="s">
        <v>224</v>
      </c>
      <c r="D218" s="2" t="s">
        <v>728</v>
      </c>
      <c r="E218" s="2" t="s">
        <v>728</v>
      </c>
      <c r="F218" s="3" t="s">
        <v>224</v>
      </c>
      <c r="G218" s="3" t="s">
        <v>619</v>
      </c>
      <c r="H218" s="11">
        <f>IFERROR(INDEX(FinalOpSharingDE!$A$2:$M$333,MATCH(OperationalSharingDetail!$F218,FinalOpSharingDE!$A$2:$A$333,0),3),0)</f>
        <v>8</v>
      </c>
      <c r="I218" s="11">
        <f>IFERROR(INDEX(FinalOpSharingDE!$A$2:$M$333,MATCH(OperationalSharingDetail!$F218,FinalOpSharingDE!$A$2:$A$333,0),8),0)</f>
        <v>0</v>
      </c>
      <c r="J218" s="11">
        <f>IFERROR(INDEX(FinalOpSharingDE!$A$2:$M$333,MATCH(OperationalSharingDetail!$F218,FinalOpSharingDE!$A$2:$A$333,0),6),0)</f>
        <v>5</v>
      </c>
      <c r="K218" s="11">
        <f>IFERROR(INDEX(FinalOpSharingDE!$A$2:$M$333,MATCH(OperationalSharingDetail!$F218,FinalOpSharingDE!$A$2:$A$333,0),9),0)</f>
        <v>5</v>
      </c>
      <c r="L218" s="11">
        <f>IFERROR(INDEX(FinalOpSharingDE!$A$2:$M$333,MATCH(OperationalSharingDetail!$F218,FinalOpSharingDE!$A$2:$A$333,0),7),0)</f>
        <v>5</v>
      </c>
      <c r="M218" s="11">
        <f>IFERROR(INDEX(FinalOpSharingDE!$A$2:$M$333,MATCH(OperationalSharingDetail!$F218,FinalOpSharingDE!$A$2:$A$333,0),4),0)</f>
        <v>3</v>
      </c>
      <c r="N218" s="11">
        <f>IFERROR(INDEX(FinalOpSharingDE!$A$2:$M$333,MATCH(OperationalSharingDetail!$F218,FinalOpSharingDE!$A$2:$A$333,0),5),0)</f>
        <v>0</v>
      </c>
      <c r="O218" s="11">
        <f>IFERROR(INDEX(FinalOpSharingDE!$A$2:$M$333,MATCH(OperationalSharingDetail!$F218,FinalOpSharingDE!$A$2:$A$333,0),10),0)</f>
        <v>3</v>
      </c>
      <c r="P218" s="11">
        <f t="shared" si="12"/>
        <v>29</v>
      </c>
      <c r="Q218" s="11">
        <f t="shared" si="13"/>
        <v>21</v>
      </c>
      <c r="S218" s="29">
        <f t="shared" si="14"/>
        <v>21</v>
      </c>
      <c r="T218" s="32">
        <f t="shared" si="15"/>
        <v>0</v>
      </c>
    </row>
    <row r="219" spans="1:20" x14ac:dyDescent="0.25">
      <c r="A219" s="2">
        <v>2021</v>
      </c>
      <c r="B219" s="2" t="s">
        <v>381</v>
      </c>
      <c r="C219" s="3" t="s">
        <v>225</v>
      </c>
      <c r="D219" s="2" t="s">
        <v>728</v>
      </c>
      <c r="E219" s="2" t="s">
        <v>728</v>
      </c>
      <c r="F219" s="3" t="s">
        <v>225</v>
      </c>
      <c r="G219" s="3" t="s">
        <v>620</v>
      </c>
      <c r="H219" s="11">
        <f>IFERROR(INDEX(FinalOpSharingDE!$A$2:$M$333,MATCH(OperationalSharingDetail!$F219,FinalOpSharingDE!$A$2:$A$333,0),3),0)</f>
        <v>0</v>
      </c>
      <c r="I219" s="11">
        <f>IFERROR(INDEX(FinalOpSharingDE!$A$2:$M$333,MATCH(OperationalSharingDetail!$F219,FinalOpSharingDE!$A$2:$A$333,0),8),0)</f>
        <v>0</v>
      </c>
      <c r="J219" s="11">
        <f>IFERROR(INDEX(FinalOpSharingDE!$A$2:$M$333,MATCH(OperationalSharingDetail!$F219,FinalOpSharingDE!$A$2:$A$333,0),6),0)</f>
        <v>5</v>
      </c>
      <c r="K219" s="11">
        <f>IFERROR(INDEX(FinalOpSharingDE!$A$2:$M$333,MATCH(OperationalSharingDetail!$F219,FinalOpSharingDE!$A$2:$A$333,0),9),0)</f>
        <v>0</v>
      </c>
      <c r="L219" s="11">
        <f>IFERROR(INDEX(FinalOpSharingDE!$A$2:$M$333,MATCH(OperationalSharingDetail!$F219,FinalOpSharingDE!$A$2:$A$333,0),7),0)</f>
        <v>5</v>
      </c>
      <c r="M219" s="11">
        <f>IFERROR(INDEX(FinalOpSharingDE!$A$2:$M$333,MATCH(OperationalSharingDetail!$F219,FinalOpSharingDE!$A$2:$A$333,0),4),0)</f>
        <v>0</v>
      </c>
      <c r="N219" s="11">
        <f>IFERROR(INDEX(FinalOpSharingDE!$A$2:$M$333,MATCH(OperationalSharingDetail!$F219,FinalOpSharingDE!$A$2:$A$333,0),5),0)</f>
        <v>0</v>
      </c>
      <c r="O219" s="11">
        <f>IFERROR(INDEX(FinalOpSharingDE!$A$2:$M$333,MATCH(OperationalSharingDetail!$F219,FinalOpSharingDE!$A$2:$A$333,0),10),0)</f>
        <v>0</v>
      </c>
      <c r="P219" s="11">
        <f t="shared" si="12"/>
        <v>10</v>
      </c>
      <c r="Q219" s="11">
        <f t="shared" si="13"/>
        <v>10</v>
      </c>
      <c r="S219" s="29">
        <f t="shared" si="14"/>
        <v>10</v>
      </c>
      <c r="T219" s="32">
        <f t="shared" si="15"/>
        <v>0</v>
      </c>
    </row>
    <row r="220" spans="1:20" x14ac:dyDescent="0.25">
      <c r="A220" s="2">
        <v>2021</v>
      </c>
      <c r="B220" s="2" t="s">
        <v>384</v>
      </c>
      <c r="C220" s="3" t="s">
        <v>226</v>
      </c>
      <c r="D220" s="2" t="s">
        <v>25</v>
      </c>
      <c r="E220" s="2" t="s">
        <v>728</v>
      </c>
      <c r="F220" s="3" t="s">
        <v>226</v>
      </c>
      <c r="G220" s="3" t="s">
        <v>621</v>
      </c>
      <c r="H220" s="11">
        <f>IFERROR(INDEX(FinalOpSharingDE!$A$2:$M$333,MATCH(OperationalSharingDetail!$F220,FinalOpSharingDE!$A$2:$A$333,0),3),0)</f>
        <v>0</v>
      </c>
      <c r="I220" s="11">
        <f>IFERROR(INDEX(FinalOpSharingDE!$A$2:$M$333,MATCH(OperationalSharingDetail!$F220,FinalOpSharingDE!$A$2:$A$333,0),8),0)</f>
        <v>0</v>
      </c>
      <c r="J220" s="11">
        <f>IFERROR(INDEX(FinalOpSharingDE!$A$2:$M$333,MATCH(OperationalSharingDetail!$F220,FinalOpSharingDE!$A$2:$A$333,0),6),0)</f>
        <v>0</v>
      </c>
      <c r="K220" s="11">
        <f>IFERROR(INDEX(FinalOpSharingDE!$A$2:$M$333,MATCH(OperationalSharingDetail!$F220,FinalOpSharingDE!$A$2:$A$333,0),9),0)</f>
        <v>0</v>
      </c>
      <c r="L220" s="11">
        <f>IFERROR(INDEX(FinalOpSharingDE!$A$2:$M$333,MATCH(OperationalSharingDetail!$F220,FinalOpSharingDE!$A$2:$A$333,0),7),0)</f>
        <v>0</v>
      </c>
      <c r="M220" s="11">
        <f>IFERROR(INDEX(FinalOpSharingDE!$A$2:$M$333,MATCH(OperationalSharingDetail!$F220,FinalOpSharingDE!$A$2:$A$333,0),4),0)</f>
        <v>0</v>
      </c>
      <c r="N220" s="11">
        <f>IFERROR(INDEX(FinalOpSharingDE!$A$2:$M$333,MATCH(OperationalSharingDetail!$F220,FinalOpSharingDE!$A$2:$A$333,0),5),0)</f>
        <v>0</v>
      </c>
      <c r="O220" s="11">
        <f>IFERROR(INDEX(FinalOpSharingDE!$A$2:$M$333,MATCH(OperationalSharingDetail!$F220,FinalOpSharingDE!$A$2:$A$333,0),10),0)</f>
        <v>0</v>
      </c>
      <c r="P220" s="11">
        <f t="shared" si="12"/>
        <v>0</v>
      </c>
      <c r="Q220" s="11">
        <f t="shared" si="13"/>
        <v>0</v>
      </c>
      <c r="S220" s="29">
        <f t="shared" si="14"/>
        <v>0</v>
      </c>
      <c r="T220" s="32">
        <f t="shared" si="15"/>
        <v>0</v>
      </c>
    </row>
    <row r="221" spans="1:20" x14ac:dyDescent="0.25">
      <c r="A221" s="2">
        <v>2021</v>
      </c>
      <c r="B221" s="2" t="s">
        <v>389</v>
      </c>
      <c r="C221" s="3" t="s">
        <v>227</v>
      </c>
      <c r="D221" s="2" t="s">
        <v>728</v>
      </c>
      <c r="E221" s="2" t="s">
        <v>728</v>
      </c>
      <c r="F221" s="3" t="s">
        <v>227</v>
      </c>
      <c r="G221" s="3" t="s">
        <v>622</v>
      </c>
      <c r="H221" s="11">
        <f>IFERROR(INDEX(FinalOpSharingDE!$A$2:$M$333,MATCH(OperationalSharingDetail!$F221,FinalOpSharingDE!$A$2:$A$333,0),3),0)</f>
        <v>0</v>
      </c>
      <c r="I221" s="11">
        <f>IFERROR(INDEX(FinalOpSharingDE!$A$2:$M$333,MATCH(OperationalSharingDetail!$F221,FinalOpSharingDE!$A$2:$A$333,0),8),0)</f>
        <v>0</v>
      </c>
      <c r="J221" s="11">
        <f>IFERROR(INDEX(FinalOpSharingDE!$A$2:$M$333,MATCH(OperationalSharingDetail!$F221,FinalOpSharingDE!$A$2:$A$333,0),6),0)</f>
        <v>5</v>
      </c>
      <c r="K221" s="11">
        <f>IFERROR(INDEX(FinalOpSharingDE!$A$2:$M$333,MATCH(OperationalSharingDetail!$F221,FinalOpSharingDE!$A$2:$A$333,0),9),0)</f>
        <v>5</v>
      </c>
      <c r="L221" s="11">
        <f>IFERROR(INDEX(FinalOpSharingDE!$A$2:$M$333,MATCH(OperationalSharingDetail!$F221,FinalOpSharingDE!$A$2:$A$333,0),7),0)</f>
        <v>0</v>
      </c>
      <c r="M221" s="11">
        <f>IFERROR(INDEX(FinalOpSharingDE!$A$2:$M$333,MATCH(OperationalSharingDetail!$F221,FinalOpSharingDE!$A$2:$A$333,0),4),0)</f>
        <v>0</v>
      </c>
      <c r="N221" s="11">
        <f>IFERROR(INDEX(FinalOpSharingDE!$A$2:$M$333,MATCH(OperationalSharingDetail!$F221,FinalOpSharingDE!$A$2:$A$333,0),5),0)</f>
        <v>0</v>
      </c>
      <c r="O221" s="11">
        <f>IFERROR(INDEX(FinalOpSharingDE!$A$2:$M$333,MATCH(OperationalSharingDetail!$F221,FinalOpSharingDE!$A$2:$A$333,0),10),0)</f>
        <v>0</v>
      </c>
      <c r="P221" s="11">
        <f t="shared" si="12"/>
        <v>10</v>
      </c>
      <c r="Q221" s="11">
        <f t="shared" si="13"/>
        <v>10</v>
      </c>
      <c r="S221" s="29">
        <f t="shared" si="14"/>
        <v>10</v>
      </c>
      <c r="T221" s="32">
        <f t="shared" si="15"/>
        <v>0</v>
      </c>
    </row>
    <row r="222" spans="1:20" x14ac:dyDescent="0.25">
      <c r="A222" s="2">
        <v>2021</v>
      </c>
      <c r="B222" s="2" t="s">
        <v>381</v>
      </c>
      <c r="C222" s="3" t="s">
        <v>228</v>
      </c>
      <c r="D222" s="2" t="s">
        <v>728</v>
      </c>
      <c r="E222" s="2" t="s">
        <v>728</v>
      </c>
      <c r="F222" s="3" t="s">
        <v>228</v>
      </c>
      <c r="G222" s="3" t="s">
        <v>623</v>
      </c>
      <c r="H222" s="11">
        <f>IFERROR(INDEX(FinalOpSharingDE!$A$2:$M$333,MATCH(OperationalSharingDetail!$F222,FinalOpSharingDE!$A$2:$A$333,0),3),0)</f>
        <v>0</v>
      </c>
      <c r="I222" s="11">
        <f>IFERROR(INDEX(FinalOpSharingDE!$A$2:$M$333,MATCH(OperationalSharingDetail!$F222,FinalOpSharingDE!$A$2:$A$333,0),8),0)</f>
        <v>0</v>
      </c>
      <c r="J222" s="11">
        <f>IFERROR(INDEX(FinalOpSharingDE!$A$2:$M$333,MATCH(OperationalSharingDetail!$F222,FinalOpSharingDE!$A$2:$A$333,0),6),0)</f>
        <v>5</v>
      </c>
      <c r="K222" s="11">
        <f>IFERROR(INDEX(FinalOpSharingDE!$A$2:$M$333,MATCH(OperationalSharingDetail!$F222,FinalOpSharingDE!$A$2:$A$333,0),9),0)</f>
        <v>0</v>
      </c>
      <c r="L222" s="11">
        <f>IFERROR(INDEX(FinalOpSharingDE!$A$2:$M$333,MATCH(OperationalSharingDetail!$F222,FinalOpSharingDE!$A$2:$A$333,0),7),0)</f>
        <v>0</v>
      </c>
      <c r="M222" s="11">
        <f>IFERROR(INDEX(FinalOpSharingDE!$A$2:$M$333,MATCH(OperationalSharingDetail!$F222,FinalOpSharingDE!$A$2:$A$333,0),4),0)</f>
        <v>0</v>
      </c>
      <c r="N222" s="11">
        <f>IFERROR(INDEX(FinalOpSharingDE!$A$2:$M$333,MATCH(OperationalSharingDetail!$F222,FinalOpSharingDE!$A$2:$A$333,0),5),0)</f>
        <v>3</v>
      </c>
      <c r="O222" s="11">
        <f>IFERROR(INDEX(FinalOpSharingDE!$A$2:$M$333,MATCH(OperationalSharingDetail!$F222,FinalOpSharingDE!$A$2:$A$333,0),10),0)</f>
        <v>0</v>
      </c>
      <c r="P222" s="11">
        <f t="shared" si="12"/>
        <v>8</v>
      </c>
      <c r="Q222" s="11">
        <f t="shared" si="13"/>
        <v>8</v>
      </c>
      <c r="S222" s="29">
        <f t="shared" si="14"/>
        <v>8</v>
      </c>
      <c r="T222" s="32">
        <f t="shared" si="15"/>
        <v>0</v>
      </c>
    </row>
    <row r="223" spans="1:20" x14ac:dyDescent="0.25">
      <c r="A223" s="2">
        <v>2021</v>
      </c>
      <c r="B223" s="2" t="s">
        <v>385</v>
      </c>
      <c r="C223" s="3" t="s">
        <v>229</v>
      </c>
      <c r="D223" s="2" t="s">
        <v>728</v>
      </c>
      <c r="E223" s="2" t="s">
        <v>728</v>
      </c>
      <c r="F223" s="3" t="s">
        <v>229</v>
      </c>
      <c r="G223" s="3" t="s">
        <v>624</v>
      </c>
      <c r="H223" s="11">
        <f>IFERROR(INDEX(FinalOpSharingDE!$A$2:$M$333,MATCH(OperationalSharingDetail!$F223,FinalOpSharingDE!$A$2:$A$333,0),3),0)</f>
        <v>0</v>
      </c>
      <c r="I223" s="11">
        <f>IFERROR(INDEX(FinalOpSharingDE!$A$2:$M$333,MATCH(OperationalSharingDetail!$F223,FinalOpSharingDE!$A$2:$A$333,0),8),0)</f>
        <v>0</v>
      </c>
      <c r="J223" s="11">
        <f>IFERROR(INDEX(FinalOpSharingDE!$A$2:$M$333,MATCH(OperationalSharingDetail!$F223,FinalOpSharingDE!$A$2:$A$333,0),6),0)</f>
        <v>0</v>
      </c>
      <c r="K223" s="11">
        <f>IFERROR(INDEX(FinalOpSharingDE!$A$2:$M$333,MATCH(OperationalSharingDetail!$F223,FinalOpSharingDE!$A$2:$A$333,0),9),0)</f>
        <v>0</v>
      </c>
      <c r="L223" s="11">
        <f>IFERROR(INDEX(FinalOpSharingDE!$A$2:$M$333,MATCH(OperationalSharingDetail!$F223,FinalOpSharingDE!$A$2:$A$333,0),7),0)</f>
        <v>0</v>
      </c>
      <c r="M223" s="11">
        <f>IFERROR(INDEX(FinalOpSharingDE!$A$2:$M$333,MATCH(OperationalSharingDetail!$F223,FinalOpSharingDE!$A$2:$A$333,0),4),0)</f>
        <v>0</v>
      </c>
      <c r="N223" s="11">
        <f>IFERROR(INDEX(FinalOpSharingDE!$A$2:$M$333,MATCH(OperationalSharingDetail!$F223,FinalOpSharingDE!$A$2:$A$333,0),5),0)</f>
        <v>0</v>
      </c>
      <c r="O223" s="11">
        <f>IFERROR(INDEX(FinalOpSharingDE!$A$2:$M$333,MATCH(OperationalSharingDetail!$F223,FinalOpSharingDE!$A$2:$A$333,0),10),0)</f>
        <v>0</v>
      </c>
      <c r="P223" s="11">
        <f t="shared" si="12"/>
        <v>0</v>
      </c>
      <c r="Q223" s="11">
        <f t="shared" si="13"/>
        <v>0</v>
      </c>
      <c r="S223" s="29">
        <f t="shared" si="14"/>
        <v>0</v>
      </c>
      <c r="T223" s="32">
        <f t="shared" si="15"/>
        <v>0</v>
      </c>
    </row>
    <row r="224" spans="1:20" x14ac:dyDescent="0.25">
      <c r="A224" s="2">
        <v>2021</v>
      </c>
      <c r="B224" s="2" t="s">
        <v>387</v>
      </c>
      <c r="C224" s="3" t="s">
        <v>230</v>
      </c>
      <c r="D224" s="2" t="s">
        <v>728</v>
      </c>
      <c r="E224" s="2" t="s">
        <v>728</v>
      </c>
      <c r="F224" s="3" t="s">
        <v>230</v>
      </c>
      <c r="G224" s="3" t="s">
        <v>751</v>
      </c>
      <c r="H224" s="11">
        <f>IFERROR(INDEX(FinalOpSharingDE!$A$2:$M$333,MATCH(OperationalSharingDetail!$F224,FinalOpSharingDE!$A$2:$A$333,0),3),0)</f>
        <v>8</v>
      </c>
      <c r="I224" s="11">
        <f>IFERROR(INDEX(FinalOpSharingDE!$A$2:$M$333,MATCH(OperationalSharingDetail!$F224,FinalOpSharingDE!$A$2:$A$333,0),8),0)</f>
        <v>5</v>
      </c>
      <c r="J224" s="11">
        <f>IFERROR(INDEX(FinalOpSharingDE!$A$2:$M$333,MATCH(OperationalSharingDetail!$F224,FinalOpSharingDE!$A$2:$A$333,0),6),0)</f>
        <v>0</v>
      </c>
      <c r="K224" s="11">
        <f>IFERROR(INDEX(FinalOpSharingDE!$A$2:$M$333,MATCH(OperationalSharingDetail!$F224,FinalOpSharingDE!$A$2:$A$333,0),9),0)</f>
        <v>5</v>
      </c>
      <c r="L224" s="11">
        <f>IFERROR(INDEX(FinalOpSharingDE!$A$2:$M$333,MATCH(OperationalSharingDetail!$F224,FinalOpSharingDE!$A$2:$A$333,0),7),0)</f>
        <v>0</v>
      </c>
      <c r="M224" s="11">
        <f>IFERROR(INDEX(FinalOpSharingDE!$A$2:$M$333,MATCH(OperationalSharingDetail!$F224,FinalOpSharingDE!$A$2:$A$333,0),4),0)</f>
        <v>0</v>
      </c>
      <c r="N224" s="11">
        <f>IFERROR(INDEX(FinalOpSharingDE!$A$2:$M$333,MATCH(OperationalSharingDetail!$F224,FinalOpSharingDE!$A$2:$A$333,0),5),0)</f>
        <v>3</v>
      </c>
      <c r="O224" s="11">
        <f>IFERROR(INDEX(FinalOpSharingDE!$A$2:$M$333,MATCH(OperationalSharingDetail!$F224,FinalOpSharingDE!$A$2:$A$333,0),10),0)</f>
        <v>0</v>
      </c>
      <c r="P224" s="11">
        <f t="shared" si="12"/>
        <v>21</v>
      </c>
      <c r="Q224" s="11">
        <f t="shared" si="13"/>
        <v>21</v>
      </c>
      <c r="S224" s="29">
        <f t="shared" si="14"/>
        <v>21</v>
      </c>
      <c r="T224" s="32">
        <f t="shared" si="15"/>
        <v>0</v>
      </c>
    </row>
    <row r="225" spans="1:20" x14ac:dyDescent="0.25">
      <c r="A225" s="2">
        <v>2021</v>
      </c>
      <c r="B225" s="2" t="s">
        <v>383</v>
      </c>
      <c r="C225" s="3" t="s">
        <v>231</v>
      </c>
      <c r="D225" s="2" t="s">
        <v>728</v>
      </c>
      <c r="E225" s="2" t="s">
        <v>728</v>
      </c>
      <c r="F225" s="3" t="s">
        <v>231</v>
      </c>
      <c r="G225" s="3" t="s">
        <v>626</v>
      </c>
      <c r="H225" s="11">
        <f>IFERROR(INDEX(FinalOpSharingDE!$A$2:$M$333,MATCH(OperationalSharingDetail!$F225,FinalOpSharingDE!$A$2:$A$333,0),3),0)</f>
        <v>0</v>
      </c>
      <c r="I225" s="11">
        <f>IFERROR(INDEX(FinalOpSharingDE!$A$2:$M$333,MATCH(OperationalSharingDetail!$F225,FinalOpSharingDE!$A$2:$A$333,0),8),0)</f>
        <v>5</v>
      </c>
      <c r="J225" s="11">
        <f>IFERROR(INDEX(FinalOpSharingDE!$A$2:$M$333,MATCH(OperationalSharingDetail!$F225,FinalOpSharingDE!$A$2:$A$333,0),6),0)</f>
        <v>5</v>
      </c>
      <c r="K225" s="11">
        <f>IFERROR(INDEX(FinalOpSharingDE!$A$2:$M$333,MATCH(OperationalSharingDetail!$F225,FinalOpSharingDE!$A$2:$A$333,0),9),0)</f>
        <v>5</v>
      </c>
      <c r="L225" s="11">
        <f>IFERROR(INDEX(FinalOpSharingDE!$A$2:$M$333,MATCH(OperationalSharingDetail!$F225,FinalOpSharingDE!$A$2:$A$333,0),7),0)</f>
        <v>0</v>
      </c>
      <c r="M225" s="11">
        <f>IFERROR(INDEX(FinalOpSharingDE!$A$2:$M$333,MATCH(OperationalSharingDetail!$F225,FinalOpSharingDE!$A$2:$A$333,0),4),0)</f>
        <v>3</v>
      </c>
      <c r="N225" s="11">
        <f>IFERROR(INDEX(FinalOpSharingDE!$A$2:$M$333,MATCH(OperationalSharingDetail!$F225,FinalOpSharingDE!$A$2:$A$333,0),5),0)</f>
        <v>3</v>
      </c>
      <c r="O225" s="11">
        <f>IFERROR(INDEX(FinalOpSharingDE!$A$2:$M$333,MATCH(OperationalSharingDetail!$F225,FinalOpSharingDE!$A$2:$A$333,0),10),0)</f>
        <v>0</v>
      </c>
      <c r="P225" s="11">
        <f t="shared" si="12"/>
        <v>21</v>
      </c>
      <c r="Q225" s="11">
        <f t="shared" si="13"/>
        <v>21</v>
      </c>
      <c r="S225" s="29">
        <f t="shared" si="14"/>
        <v>21</v>
      </c>
      <c r="T225" s="32">
        <f t="shared" si="15"/>
        <v>0</v>
      </c>
    </row>
    <row r="226" spans="1:20" x14ac:dyDescent="0.25">
      <c r="A226" s="2">
        <v>2021</v>
      </c>
      <c r="B226" s="2" t="s">
        <v>382</v>
      </c>
      <c r="C226" s="3" t="s">
        <v>232</v>
      </c>
      <c r="D226" s="2" t="s">
        <v>728</v>
      </c>
      <c r="E226" s="2" t="s">
        <v>728</v>
      </c>
      <c r="F226" s="3" t="s">
        <v>232</v>
      </c>
      <c r="G226" s="3" t="s">
        <v>627</v>
      </c>
      <c r="H226" s="11">
        <f>IFERROR(INDEX(FinalOpSharingDE!$A$2:$M$333,MATCH(OperationalSharingDetail!$F226,FinalOpSharingDE!$A$2:$A$333,0),3),0)</f>
        <v>8</v>
      </c>
      <c r="I226" s="11">
        <f>IFERROR(INDEX(FinalOpSharingDE!$A$2:$M$333,MATCH(OperationalSharingDetail!$F226,FinalOpSharingDE!$A$2:$A$333,0),8),0)</f>
        <v>0</v>
      </c>
      <c r="J226" s="11">
        <f>IFERROR(INDEX(FinalOpSharingDE!$A$2:$M$333,MATCH(OperationalSharingDetail!$F226,FinalOpSharingDE!$A$2:$A$333,0),6),0)</f>
        <v>0</v>
      </c>
      <c r="K226" s="11">
        <f>IFERROR(INDEX(FinalOpSharingDE!$A$2:$M$333,MATCH(OperationalSharingDetail!$F226,FinalOpSharingDE!$A$2:$A$333,0),9),0)</f>
        <v>5</v>
      </c>
      <c r="L226" s="11">
        <f>IFERROR(INDEX(FinalOpSharingDE!$A$2:$M$333,MATCH(OperationalSharingDetail!$F226,FinalOpSharingDE!$A$2:$A$333,0),7),0)</f>
        <v>5</v>
      </c>
      <c r="M226" s="11">
        <f>IFERROR(INDEX(FinalOpSharingDE!$A$2:$M$333,MATCH(OperationalSharingDetail!$F226,FinalOpSharingDE!$A$2:$A$333,0),4),0)</f>
        <v>3</v>
      </c>
      <c r="N226" s="11">
        <f>IFERROR(INDEX(FinalOpSharingDE!$A$2:$M$333,MATCH(OperationalSharingDetail!$F226,FinalOpSharingDE!$A$2:$A$333,0),5),0)</f>
        <v>0</v>
      </c>
      <c r="O226" s="11">
        <f>IFERROR(INDEX(FinalOpSharingDE!$A$2:$M$333,MATCH(OperationalSharingDetail!$F226,FinalOpSharingDE!$A$2:$A$333,0),10),0)</f>
        <v>3</v>
      </c>
      <c r="P226" s="11">
        <f t="shared" si="12"/>
        <v>24</v>
      </c>
      <c r="Q226" s="11">
        <f t="shared" si="13"/>
        <v>21</v>
      </c>
      <c r="S226" s="29">
        <f t="shared" si="14"/>
        <v>21</v>
      </c>
      <c r="T226" s="32">
        <f t="shared" si="15"/>
        <v>0</v>
      </c>
    </row>
    <row r="227" spans="1:20" x14ac:dyDescent="0.25">
      <c r="A227" s="2">
        <v>2021</v>
      </c>
      <c r="B227" s="2" t="s">
        <v>386</v>
      </c>
      <c r="C227" s="3" t="s">
        <v>233</v>
      </c>
      <c r="D227" s="2" t="s">
        <v>728</v>
      </c>
      <c r="E227" s="2" t="s">
        <v>728</v>
      </c>
      <c r="F227" s="3" t="s">
        <v>233</v>
      </c>
      <c r="G227" s="3" t="s">
        <v>628</v>
      </c>
      <c r="H227" s="11">
        <f>IFERROR(INDEX(FinalOpSharingDE!$A$2:$M$333,MATCH(OperationalSharingDetail!$F227,FinalOpSharingDE!$A$2:$A$333,0),3),0)</f>
        <v>0</v>
      </c>
      <c r="I227" s="11">
        <f>IFERROR(INDEX(FinalOpSharingDE!$A$2:$M$333,MATCH(OperationalSharingDetail!$F227,FinalOpSharingDE!$A$2:$A$333,0),8),0)</f>
        <v>0</v>
      </c>
      <c r="J227" s="11">
        <f>IFERROR(INDEX(FinalOpSharingDE!$A$2:$M$333,MATCH(OperationalSharingDetail!$F227,FinalOpSharingDE!$A$2:$A$333,0),6),0)</f>
        <v>5</v>
      </c>
      <c r="K227" s="11">
        <f>IFERROR(INDEX(FinalOpSharingDE!$A$2:$M$333,MATCH(OperationalSharingDetail!$F227,FinalOpSharingDE!$A$2:$A$333,0),9),0)</f>
        <v>5</v>
      </c>
      <c r="L227" s="11">
        <f>IFERROR(INDEX(FinalOpSharingDE!$A$2:$M$333,MATCH(OperationalSharingDetail!$F227,FinalOpSharingDE!$A$2:$A$333,0),7),0)</f>
        <v>5</v>
      </c>
      <c r="M227" s="11">
        <f>IFERROR(INDEX(FinalOpSharingDE!$A$2:$M$333,MATCH(OperationalSharingDetail!$F227,FinalOpSharingDE!$A$2:$A$333,0),4),0)</f>
        <v>0</v>
      </c>
      <c r="N227" s="11">
        <f>IFERROR(INDEX(FinalOpSharingDE!$A$2:$M$333,MATCH(OperationalSharingDetail!$F227,FinalOpSharingDE!$A$2:$A$333,0),5),0)</f>
        <v>0</v>
      </c>
      <c r="O227" s="11">
        <f>IFERROR(INDEX(FinalOpSharingDE!$A$2:$M$333,MATCH(OperationalSharingDetail!$F227,FinalOpSharingDE!$A$2:$A$333,0),10),0)</f>
        <v>0</v>
      </c>
      <c r="P227" s="11">
        <f t="shared" si="12"/>
        <v>15</v>
      </c>
      <c r="Q227" s="11">
        <f t="shared" si="13"/>
        <v>15</v>
      </c>
      <c r="S227" s="29">
        <f t="shared" si="14"/>
        <v>15</v>
      </c>
      <c r="T227" s="32">
        <f t="shared" si="15"/>
        <v>0</v>
      </c>
    </row>
    <row r="228" spans="1:20" x14ac:dyDescent="0.25">
      <c r="A228" s="2">
        <v>2021</v>
      </c>
      <c r="B228" s="2" t="s">
        <v>386</v>
      </c>
      <c r="C228" s="3" t="s">
        <v>234</v>
      </c>
      <c r="D228" s="2" t="s">
        <v>728</v>
      </c>
      <c r="E228" s="2" t="s">
        <v>728</v>
      </c>
      <c r="F228" s="3" t="s">
        <v>234</v>
      </c>
      <c r="G228" s="3" t="s">
        <v>629</v>
      </c>
      <c r="H228" s="11">
        <f>IFERROR(INDEX(FinalOpSharingDE!$A$2:$M$333,MATCH(OperationalSharingDetail!$F228,FinalOpSharingDE!$A$2:$A$333,0),3),0)</f>
        <v>0</v>
      </c>
      <c r="I228" s="11">
        <f>IFERROR(INDEX(FinalOpSharingDE!$A$2:$M$333,MATCH(OperationalSharingDetail!$F228,FinalOpSharingDE!$A$2:$A$333,0),8),0)</f>
        <v>0</v>
      </c>
      <c r="J228" s="11">
        <f>IFERROR(INDEX(FinalOpSharingDE!$A$2:$M$333,MATCH(OperationalSharingDetail!$F228,FinalOpSharingDE!$A$2:$A$333,0),6),0)</f>
        <v>0</v>
      </c>
      <c r="K228" s="11">
        <f>IFERROR(INDEX(FinalOpSharingDE!$A$2:$M$333,MATCH(OperationalSharingDetail!$F228,FinalOpSharingDE!$A$2:$A$333,0),9),0)</f>
        <v>0</v>
      </c>
      <c r="L228" s="11">
        <f>IFERROR(INDEX(FinalOpSharingDE!$A$2:$M$333,MATCH(OperationalSharingDetail!$F228,FinalOpSharingDE!$A$2:$A$333,0),7),0)</f>
        <v>0</v>
      </c>
      <c r="M228" s="11">
        <f>IFERROR(INDEX(FinalOpSharingDE!$A$2:$M$333,MATCH(OperationalSharingDetail!$F228,FinalOpSharingDE!$A$2:$A$333,0),4),0)</f>
        <v>0</v>
      </c>
      <c r="N228" s="11">
        <f>IFERROR(INDEX(FinalOpSharingDE!$A$2:$M$333,MATCH(OperationalSharingDetail!$F228,FinalOpSharingDE!$A$2:$A$333,0),5),0)</f>
        <v>0</v>
      </c>
      <c r="O228" s="11">
        <f>IFERROR(INDEX(FinalOpSharingDE!$A$2:$M$333,MATCH(OperationalSharingDetail!$F228,FinalOpSharingDE!$A$2:$A$333,0),10),0)</f>
        <v>0</v>
      </c>
      <c r="P228" s="11">
        <f t="shared" si="12"/>
        <v>0</v>
      </c>
      <c r="Q228" s="11">
        <f t="shared" si="13"/>
        <v>0</v>
      </c>
      <c r="S228" s="29">
        <f t="shared" si="14"/>
        <v>0</v>
      </c>
      <c r="T228" s="32">
        <f t="shared" si="15"/>
        <v>0</v>
      </c>
    </row>
    <row r="229" spans="1:20" x14ac:dyDescent="0.25">
      <c r="A229" s="2">
        <v>2021</v>
      </c>
      <c r="B229" s="2" t="s">
        <v>381</v>
      </c>
      <c r="C229" s="3" t="s">
        <v>235</v>
      </c>
      <c r="D229" s="2" t="s">
        <v>728</v>
      </c>
      <c r="E229" s="2" t="s">
        <v>728</v>
      </c>
      <c r="F229" s="3" t="s">
        <v>235</v>
      </c>
      <c r="G229" s="3" t="s">
        <v>630</v>
      </c>
      <c r="H229" s="11">
        <f>IFERROR(INDEX(FinalOpSharingDE!$A$2:$M$333,MATCH(OperationalSharingDetail!$F229,FinalOpSharingDE!$A$2:$A$333,0),3),0)</f>
        <v>0</v>
      </c>
      <c r="I229" s="11">
        <f>IFERROR(INDEX(FinalOpSharingDE!$A$2:$M$333,MATCH(OperationalSharingDetail!$F229,FinalOpSharingDE!$A$2:$A$333,0),8),0)</f>
        <v>5</v>
      </c>
      <c r="J229" s="11">
        <f>IFERROR(INDEX(FinalOpSharingDE!$A$2:$M$333,MATCH(OperationalSharingDetail!$F229,FinalOpSharingDE!$A$2:$A$333,0),6),0)</f>
        <v>0</v>
      </c>
      <c r="K229" s="11">
        <f>IFERROR(INDEX(FinalOpSharingDE!$A$2:$M$333,MATCH(OperationalSharingDetail!$F229,FinalOpSharingDE!$A$2:$A$333,0),9),0)</f>
        <v>0</v>
      </c>
      <c r="L229" s="11">
        <f>IFERROR(INDEX(FinalOpSharingDE!$A$2:$M$333,MATCH(OperationalSharingDetail!$F229,FinalOpSharingDE!$A$2:$A$333,0),7),0)</f>
        <v>0</v>
      </c>
      <c r="M229" s="11">
        <f>IFERROR(INDEX(FinalOpSharingDE!$A$2:$M$333,MATCH(OperationalSharingDetail!$F229,FinalOpSharingDE!$A$2:$A$333,0),4),0)</f>
        <v>0</v>
      </c>
      <c r="N229" s="11">
        <f>IFERROR(INDEX(FinalOpSharingDE!$A$2:$M$333,MATCH(OperationalSharingDetail!$F229,FinalOpSharingDE!$A$2:$A$333,0),5),0)</f>
        <v>0</v>
      </c>
      <c r="O229" s="11">
        <f>IFERROR(INDEX(FinalOpSharingDE!$A$2:$M$333,MATCH(OperationalSharingDetail!$F229,FinalOpSharingDE!$A$2:$A$333,0),10),0)</f>
        <v>0</v>
      </c>
      <c r="P229" s="11">
        <f t="shared" si="12"/>
        <v>5</v>
      </c>
      <c r="Q229" s="11">
        <f t="shared" si="13"/>
        <v>5</v>
      </c>
      <c r="S229" s="29">
        <f t="shared" si="14"/>
        <v>5</v>
      </c>
      <c r="T229" s="32">
        <f t="shared" si="15"/>
        <v>0</v>
      </c>
    </row>
    <row r="230" spans="1:20" x14ac:dyDescent="0.25">
      <c r="A230" s="2">
        <v>2021</v>
      </c>
      <c r="B230" s="2" t="s">
        <v>385</v>
      </c>
      <c r="C230" s="3" t="s">
        <v>236</v>
      </c>
      <c r="D230" s="2" t="s">
        <v>728</v>
      </c>
      <c r="E230" s="2" t="s">
        <v>728</v>
      </c>
      <c r="F230" s="3" t="s">
        <v>236</v>
      </c>
      <c r="G230" s="3" t="s">
        <v>631</v>
      </c>
      <c r="H230" s="11">
        <f>IFERROR(INDEX(FinalOpSharingDE!$A$2:$M$333,MATCH(OperationalSharingDetail!$F230,FinalOpSharingDE!$A$2:$A$333,0),3),0)</f>
        <v>8</v>
      </c>
      <c r="I230" s="11">
        <f>IFERROR(INDEX(FinalOpSharingDE!$A$2:$M$333,MATCH(OperationalSharingDetail!$F230,FinalOpSharingDE!$A$2:$A$333,0),8),0)</f>
        <v>5</v>
      </c>
      <c r="J230" s="11">
        <f>IFERROR(INDEX(FinalOpSharingDE!$A$2:$M$333,MATCH(OperationalSharingDetail!$F230,FinalOpSharingDE!$A$2:$A$333,0),6),0)</f>
        <v>0</v>
      </c>
      <c r="K230" s="11">
        <f>IFERROR(INDEX(FinalOpSharingDE!$A$2:$M$333,MATCH(OperationalSharingDetail!$F230,FinalOpSharingDE!$A$2:$A$333,0),9),0)</f>
        <v>0</v>
      </c>
      <c r="L230" s="11">
        <f>IFERROR(INDEX(FinalOpSharingDE!$A$2:$M$333,MATCH(OperationalSharingDetail!$F230,FinalOpSharingDE!$A$2:$A$333,0),7),0)</f>
        <v>5</v>
      </c>
      <c r="M230" s="11">
        <f>IFERROR(INDEX(FinalOpSharingDE!$A$2:$M$333,MATCH(OperationalSharingDetail!$F230,FinalOpSharingDE!$A$2:$A$333,0),4),0)</f>
        <v>3</v>
      </c>
      <c r="N230" s="11">
        <f>IFERROR(INDEX(FinalOpSharingDE!$A$2:$M$333,MATCH(OperationalSharingDetail!$F230,FinalOpSharingDE!$A$2:$A$333,0),5),0)</f>
        <v>0</v>
      </c>
      <c r="O230" s="11">
        <f>IFERROR(INDEX(FinalOpSharingDE!$A$2:$M$333,MATCH(OperationalSharingDetail!$F230,FinalOpSharingDE!$A$2:$A$333,0),10),0)</f>
        <v>0</v>
      </c>
      <c r="P230" s="11">
        <f t="shared" si="12"/>
        <v>21</v>
      </c>
      <c r="Q230" s="11">
        <f t="shared" si="13"/>
        <v>21</v>
      </c>
      <c r="S230" s="29">
        <f t="shared" si="14"/>
        <v>21</v>
      </c>
      <c r="T230" s="32">
        <f t="shared" si="15"/>
        <v>0</v>
      </c>
    </row>
    <row r="231" spans="1:20" x14ac:dyDescent="0.25">
      <c r="A231" s="2">
        <v>2021</v>
      </c>
      <c r="B231" s="2" t="s">
        <v>381</v>
      </c>
      <c r="C231" s="3" t="s">
        <v>364</v>
      </c>
      <c r="D231" s="2" t="s">
        <v>728</v>
      </c>
      <c r="E231" s="2" t="s">
        <v>728</v>
      </c>
      <c r="F231" s="3" t="s">
        <v>399</v>
      </c>
      <c r="G231" s="3" t="s">
        <v>237</v>
      </c>
      <c r="H231" s="11">
        <f>IFERROR(INDEX(FinalOpSharingDE!$A$2:$M$333,MATCH(OperationalSharingDetail!$F231,FinalOpSharingDE!$A$2:$A$333,0),3),0)</f>
        <v>0</v>
      </c>
      <c r="I231" s="11">
        <f>IFERROR(INDEX(FinalOpSharingDE!$A$2:$M$333,MATCH(OperationalSharingDetail!$F231,FinalOpSharingDE!$A$2:$A$333,0),8),0)</f>
        <v>0</v>
      </c>
      <c r="J231" s="11">
        <f>IFERROR(INDEX(FinalOpSharingDE!$A$2:$M$333,MATCH(OperationalSharingDetail!$F231,FinalOpSharingDE!$A$2:$A$333,0),6),0)</f>
        <v>0</v>
      </c>
      <c r="K231" s="11">
        <f>IFERROR(INDEX(FinalOpSharingDE!$A$2:$M$333,MATCH(OperationalSharingDetail!$F231,FinalOpSharingDE!$A$2:$A$333,0),9),0)</f>
        <v>0</v>
      </c>
      <c r="L231" s="11">
        <f>IFERROR(INDEX(FinalOpSharingDE!$A$2:$M$333,MATCH(OperationalSharingDetail!$F231,FinalOpSharingDE!$A$2:$A$333,0),7),0)</f>
        <v>0</v>
      </c>
      <c r="M231" s="11">
        <f>IFERROR(INDEX(FinalOpSharingDE!$A$2:$M$333,MATCH(OperationalSharingDetail!$F231,FinalOpSharingDE!$A$2:$A$333,0),4),0)</f>
        <v>0</v>
      </c>
      <c r="N231" s="11">
        <f>IFERROR(INDEX(FinalOpSharingDE!$A$2:$M$333,MATCH(OperationalSharingDetail!$F231,FinalOpSharingDE!$A$2:$A$333,0),5),0)</f>
        <v>0</v>
      </c>
      <c r="O231" s="11">
        <f>IFERROR(INDEX(FinalOpSharingDE!$A$2:$M$333,MATCH(OperationalSharingDetail!$F231,FinalOpSharingDE!$A$2:$A$333,0),10),0)</f>
        <v>0</v>
      </c>
      <c r="P231" s="11">
        <f t="shared" si="12"/>
        <v>0</v>
      </c>
      <c r="Q231" s="11">
        <f t="shared" si="13"/>
        <v>0</v>
      </c>
      <c r="S231" s="29">
        <f t="shared" si="14"/>
        <v>0</v>
      </c>
      <c r="T231" s="32">
        <f t="shared" si="15"/>
        <v>0</v>
      </c>
    </row>
    <row r="232" spans="1:20" x14ac:dyDescent="0.25">
      <c r="A232" s="2">
        <v>2021</v>
      </c>
      <c r="B232" s="2" t="s">
        <v>386</v>
      </c>
      <c r="C232" s="3" t="s">
        <v>238</v>
      </c>
      <c r="D232" s="2" t="s">
        <v>728</v>
      </c>
      <c r="E232" s="2" t="s">
        <v>728</v>
      </c>
      <c r="F232" s="3" t="s">
        <v>238</v>
      </c>
      <c r="G232" s="3" t="s">
        <v>632</v>
      </c>
      <c r="H232" s="11">
        <f>IFERROR(INDEX(FinalOpSharingDE!$A$2:$M$333,MATCH(OperationalSharingDetail!$F232,FinalOpSharingDE!$A$2:$A$333,0),3),0)</f>
        <v>8</v>
      </c>
      <c r="I232" s="11">
        <f>IFERROR(INDEX(FinalOpSharingDE!$A$2:$M$333,MATCH(OperationalSharingDetail!$F232,FinalOpSharingDE!$A$2:$A$333,0),8),0)</f>
        <v>0</v>
      </c>
      <c r="J232" s="11">
        <f>IFERROR(INDEX(FinalOpSharingDE!$A$2:$M$333,MATCH(OperationalSharingDetail!$F232,FinalOpSharingDE!$A$2:$A$333,0),6),0)</f>
        <v>5</v>
      </c>
      <c r="K232" s="11">
        <f>IFERROR(INDEX(FinalOpSharingDE!$A$2:$M$333,MATCH(OperationalSharingDetail!$F232,FinalOpSharingDE!$A$2:$A$333,0),9),0)</f>
        <v>0</v>
      </c>
      <c r="L232" s="11">
        <f>IFERROR(INDEX(FinalOpSharingDE!$A$2:$M$333,MATCH(OperationalSharingDetail!$F232,FinalOpSharingDE!$A$2:$A$333,0),7),0)</f>
        <v>5</v>
      </c>
      <c r="M232" s="11">
        <f>IFERROR(INDEX(FinalOpSharingDE!$A$2:$M$333,MATCH(OperationalSharingDetail!$F232,FinalOpSharingDE!$A$2:$A$333,0),4),0)</f>
        <v>0</v>
      </c>
      <c r="N232" s="11">
        <f>IFERROR(INDEX(FinalOpSharingDE!$A$2:$M$333,MATCH(OperationalSharingDetail!$F232,FinalOpSharingDE!$A$2:$A$333,0),5),0)</f>
        <v>3</v>
      </c>
      <c r="O232" s="11">
        <f>IFERROR(INDEX(FinalOpSharingDE!$A$2:$M$333,MATCH(OperationalSharingDetail!$F232,FinalOpSharingDE!$A$2:$A$333,0),10),0)</f>
        <v>0</v>
      </c>
      <c r="P232" s="11">
        <f t="shared" si="12"/>
        <v>21</v>
      </c>
      <c r="Q232" s="11">
        <f t="shared" si="13"/>
        <v>21</v>
      </c>
      <c r="S232" s="29">
        <f t="shared" si="14"/>
        <v>21</v>
      </c>
      <c r="T232" s="32">
        <f t="shared" si="15"/>
        <v>0</v>
      </c>
    </row>
    <row r="233" spans="1:20" x14ac:dyDescent="0.25">
      <c r="A233" s="2">
        <v>2021</v>
      </c>
      <c r="B233" s="2" t="s">
        <v>381</v>
      </c>
      <c r="C233" s="3" t="s">
        <v>239</v>
      </c>
      <c r="D233" s="2" t="s">
        <v>728</v>
      </c>
      <c r="E233" s="2" t="s">
        <v>728</v>
      </c>
      <c r="F233" s="3" t="s">
        <v>239</v>
      </c>
      <c r="G233" s="3" t="s">
        <v>633</v>
      </c>
      <c r="H233" s="11">
        <f>IFERROR(INDEX(FinalOpSharingDE!$A$2:$M$333,MATCH(OperationalSharingDetail!$F233,FinalOpSharingDE!$A$2:$A$333,0),3),0)</f>
        <v>0</v>
      </c>
      <c r="I233" s="11">
        <f>IFERROR(INDEX(FinalOpSharingDE!$A$2:$M$333,MATCH(OperationalSharingDetail!$F233,FinalOpSharingDE!$A$2:$A$333,0),8),0)</f>
        <v>5</v>
      </c>
      <c r="J233" s="11">
        <f>IFERROR(INDEX(FinalOpSharingDE!$A$2:$M$333,MATCH(OperationalSharingDetail!$F233,FinalOpSharingDE!$A$2:$A$333,0),6),0)</f>
        <v>5</v>
      </c>
      <c r="K233" s="11">
        <f>IFERROR(INDEX(FinalOpSharingDE!$A$2:$M$333,MATCH(OperationalSharingDetail!$F233,FinalOpSharingDE!$A$2:$A$333,0),9),0)</f>
        <v>5</v>
      </c>
      <c r="L233" s="11">
        <f>IFERROR(INDEX(FinalOpSharingDE!$A$2:$M$333,MATCH(OperationalSharingDetail!$F233,FinalOpSharingDE!$A$2:$A$333,0),7),0)</f>
        <v>5</v>
      </c>
      <c r="M233" s="11">
        <f>IFERROR(INDEX(FinalOpSharingDE!$A$2:$M$333,MATCH(OperationalSharingDetail!$F233,FinalOpSharingDE!$A$2:$A$333,0),4),0)</f>
        <v>0</v>
      </c>
      <c r="N233" s="11">
        <f>IFERROR(INDEX(FinalOpSharingDE!$A$2:$M$333,MATCH(OperationalSharingDetail!$F233,FinalOpSharingDE!$A$2:$A$333,0),5),0)</f>
        <v>0</v>
      </c>
      <c r="O233" s="11">
        <f>IFERROR(INDEX(FinalOpSharingDE!$A$2:$M$333,MATCH(OperationalSharingDetail!$F233,FinalOpSharingDE!$A$2:$A$333,0),10),0)</f>
        <v>0</v>
      </c>
      <c r="P233" s="11">
        <f t="shared" si="12"/>
        <v>20</v>
      </c>
      <c r="Q233" s="11">
        <f t="shared" si="13"/>
        <v>20</v>
      </c>
      <c r="S233" s="29">
        <f t="shared" si="14"/>
        <v>20</v>
      </c>
      <c r="T233" s="32">
        <f t="shared" si="15"/>
        <v>0</v>
      </c>
    </row>
    <row r="234" spans="1:20" x14ac:dyDescent="0.25">
      <c r="A234" s="2">
        <v>2021</v>
      </c>
      <c r="B234" s="2" t="s">
        <v>381</v>
      </c>
      <c r="C234" s="3" t="s">
        <v>240</v>
      </c>
      <c r="D234" s="2" t="s">
        <v>728</v>
      </c>
      <c r="E234" s="2" t="s">
        <v>728</v>
      </c>
      <c r="F234" s="3" t="s">
        <v>240</v>
      </c>
      <c r="G234" s="3" t="s">
        <v>634</v>
      </c>
      <c r="H234" s="11">
        <f>IFERROR(INDEX(FinalOpSharingDE!$A$2:$M$333,MATCH(OperationalSharingDetail!$F234,FinalOpSharingDE!$A$2:$A$333,0),3),0)</f>
        <v>0</v>
      </c>
      <c r="I234" s="11">
        <f>IFERROR(INDEX(FinalOpSharingDE!$A$2:$M$333,MATCH(OperationalSharingDetail!$F234,FinalOpSharingDE!$A$2:$A$333,0),8),0)</f>
        <v>0</v>
      </c>
      <c r="J234" s="11">
        <f>IFERROR(INDEX(FinalOpSharingDE!$A$2:$M$333,MATCH(OperationalSharingDetail!$F234,FinalOpSharingDE!$A$2:$A$333,0),6),0)</f>
        <v>0</v>
      </c>
      <c r="K234" s="11">
        <f>IFERROR(INDEX(FinalOpSharingDE!$A$2:$M$333,MATCH(OperationalSharingDetail!$F234,FinalOpSharingDE!$A$2:$A$333,0),9),0)</f>
        <v>0</v>
      </c>
      <c r="L234" s="11">
        <f>IFERROR(INDEX(FinalOpSharingDE!$A$2:$M$333,MATCH(OperationalSharingDetail!$F234,FinalOpSharingDE!$A$2:$A$333,0),7),0)</f>
        <v>0</v>
      </c>
      <c r="M234" s="11">
        <f>IFERROR(INDEX(FinalOpSharingDE!$A$2:$M$333,MATCH(OperationalSharingDetail!$F234,FinalOpSharingDE!$A$2:$A$333,0),4),0)</f>
        <v>0</v>
      </c>
      <c r="N234" s="11">
        <f>IFERROR(INDEX(FinalOpSharingDE!$A$2:$M$333,MATCH(OperationalSharingDetail!$F234,FinalOpSharingDE!$A$2:$A$333,0),5),0)</f>
        <v>0</v>
      </c>
      <c r="O234" s="11">
        <f>IFERROR(INDEX(FinalOpSharingDE!$A$2:$M$333,MATCH(OperationalSharingDetail!$F234,FinalOpSharingDE!$A$2:$A$333,0),10),0)</f>
        <v>0</v>
      </c>
      <c r="P234" s="11">
        <f t="shared" si="12"/>
        <v>0</v>
      </c>
      <c r="Q234" s="11">
        <f t="shared" si="13"/>
        <v>0</v>
      </c>
      <c r="S234" s="29">
        <f t="shared" si="14"/>
        <v>0</v>
      </c>
      <c r="T234" s="32">
        <f t="shared" si="15"/>
        <v>0</v>
      </c>
    </row>
    <row r="235" spans="1:20" x14ac:dyDescent="0.25">
      <c r="A235" s="2">
        <v>2021</v>
      </c>
      <c r="B235" s="2" t="s">
        <v>390</v>
      </c>
      <c r="C235" s="3" t="s">
        <v>241</v>
      </c>
      <c r="D235" s="2" t="s">
        <v>728</v>
      </c>
      <c r="E235" s="2" t="s">
        <v>728</v>
      </c>
      <c r="F235" s="3" t="s">
        <v>241</v>
      </c>
      <c r="G235" s="3" t="s">
        <v>635</v>
      </c>
      <c r="H235" s="11">
        <f>IFERROR(INDEX(FinalOpSharingDE!$A$2:$M$333,MATCH(OperationalSharingDetail!$F235,FinalOpSharingDE!$A$2:$A$333,0),3),0)</f>
        <v>0</v>
      </c>
      <c r="I235" s="11">
        <f>IFERROR(INDEX(FinalOpSharingDE!$A$2:$M$333,MATCH(OperationalSharingDetail!$F235,FinalOpSharingDE!$A$2:$A$333,0),8),0)</f>
        <v>0</v>
      </c>
      <c r="J235" s="11">
        <f>IFERROR(INDEX(FinalOpSharingDE!$A$2:$M$333,MATCH(OperationalSharingDetail!$F235,FinalOpSharingDE!$A$2:$A$333,0),6),0)</f>
        <v>0</v>
      </c>
      <c r="K235" s="11">
        <f>IFERROR(INDEX(FinalOpSharingDE!$A$2:$M$333,MATCH(OperationalSharingDetail!$F235,FinalOpSharingDE!$A$2:$A$333,0),9),0)</f>
        <v>0</v>
      </c>
      <c r="L235" s="11">
        <f>IFERROR(INDEX(FinalOpSharingDE!$A$2:$M$333,MATCH(OperationalSharingDetail!$F235,FinalOpSharingDE!$A$2:$A$333,0),7),0)</f>
        <v>0</v>
      </c>
      <c r="M235" s="11">
        <f>IFERROR(INDEX(FinalOpSharingDE!$A$2:$M$333,MATCH(OperationalSharingDetail!$F235,FinalOpSharingDE!$A$2:$A$333,0),4),0)</f>
        <v>0</v>
      </c>
      <c r="N235" s="11">
        <f>IFERROR(INDEX(FinalOpSharingDE!$A$2:$M$333,MATCH(OperationalSharingDetail!$F235,FinalOpSharingDE!$A$2:$A$333,0),5),0)</f>
        <v>0</v>
      </c>
      <c r="O235" s="11">
        <f>IFERROR(INDEX(FinalOpSharingDE!$A$2:$M$333,MATCH(OperationalSharingDetail!$F235,FinalOpSharingDE!$A$2:$A$333,0),10),0)</f>
        <v>3</v>
      </c>
      <c r="P235" s="11">
        <f t="shared" si="12"/>
        <v>3</v>
      </c>
      <c r="Q235" s="11">
        <f t="shared" si="13"/>
        <v>3</v>
      </c>
      <c r="S235" s="29">
        <f t="shared" si="14"/>
        <v>3</v>
      </c>
      <c r="T235" s="32">
        <f t="shared" si="15"/>
        <v>0</v>
      </c>
    </row>
    <row r="236" spans="1:20" x14ac:dyDescent="0.25">
      <c r="A236" s="2">
        <v>2021</v>
      </c>
      <c r="B236" s="2" t="s">
        <v>381</v>
      </c>
      <c r="C236" s="3" t="s">
        <v>242</v>
      </c>
      <c r="D236" s="2" t="s">
        <v>728</v>
      </c>
      <c r="E236" s="2" t="s">
        <v>728</v>
      </c>
      <c r="F236" s="3" t="s">
        <v>242</v>
      </c>
      <c r="G236" s="3" t="s">
        <v>636</v>
      </c>
      <c r="H236" s="11">
        <f>IFERROR(INDEX(FinalOpSharingDE!$A$2:$M$333,MATCH(OperationalSharingDetail!$F236,FinalOpSharingDE!$A$2:$A$333,0),3),0)</f>
        <v>0</v>
      </c>
      <c r="I236" s="11">
        <f>IFERROR(INDEX(FinalOpSharingDE!$A$2:$M$333,MATCH(OperationalSharingDetail!$F236,FinalOpSharingDE!$A$2:$A$333,0),8),0)</f>
        <v>0</v>
      </c>
      <c r="J236" s="11">
        <f>IFERROR(INDEX(FinalOpSharingDE!$A$2:$M$333,MATCH(OperationalSharingDetail!$F236,FinalOpSharingDE!$A$2:$A$333,0),6),0)</f>
        <v>5</v>
      </c>
      <c r="K236" s="11">
        <f>IFERROR(INDEX(FinalOpSharingDE!$A$2:$M$333,MATCH(OperationalSharingDetail!$F236,FinalOpSharingDE!$A$2:$A$333,0),9),0)</f>
        <v>0</v>
      </c>
      <c r="L236" s="11">
        <f>IFERROR(INDEX(FinalOpSharingDE!$A$2:$M$333,MATCH(OperationalSharingDetail!$F236,FinalOpSharingDE!$A$2:$A$333,0),7),0)</f>
        <v>5</v>
      </c>
      <c r="M236" s="11">
        <f>IFERROR(INDEX(FinalOpSharingDE!$A$2:$M$333,MATCH(OperationalSharingDetail!$F236,FinalOpSharingDE!$A$2:$A$333,0),4),0)</f>
        <v>0</v>
      </c>
      <c r="N236" s="11">
        <f>IFERROR(INDEX(FinalOpSharingDE!$A$2:$M$333,MATCH(OperationalSharingDetail!$F236,FinalOpSharingDE!$A$2:$A$333,0),5),0)</f>
        <v>3</v>
      </c>
      <c r="O236" s="11">
        <f>IFERROR(INDEX(FinalOpSharingDE!$A$2:$M$333,MATCH(OperationalSharingDetail!$F236,FinalOpSharingDE!$A$2:$A$333,0),10),0)</f>
        <v>0</v>
      </c>
      <c r="P236" s="11">
        <f t="shared" si="12"/>
        <v>13</v>
      </c>
      <c r="Q236" s="11">
        <f t="shared" si="13"/>
        <v>13</v>
      </c>
      <c r="S236" s="29">
        <f t="shared" si="14"/>
        <v>13</v>
      </c>
      <c r="T236" s="32">
        <f t="shared" si="15"/>
        <v>0</v>
      </c>
    </row>
    <row r="237" spans="1:20" x14ac:dyDescent="0.25">
      <c r="A237" s="2">
        <v>2021</v>
      </c>
      <c r="B237" s="2" t="s">
        <v>385</v>
      </c>
      <c r="C237" s="3" t="s">
        <v>243</v>
      </c>
      <c r="D237" s="2" t="s">
        <v>728</v>
      </c>
      <c r="E237" s="2" t="s">
        <v>728</v>
      </c>
      <c r="F237" s="3" t="s">
        <v>243</v>
      </c>
      <c r="G237" s="3" t="s">
        <v>637</v>
      </c>
      <c r="H237" s="11">
        <f>IFERROR(INDEX(FinalOpSharingDE!$A$2:$M$333,MATCH(OperationalSharingDetail!$F237,FinalOpSharingDE!$A$2:$A$333,0),3),0)</f>
        <v>0</v>
      </c>
      <c r="I237" s="11">
        <f>IFERROR(INDEX(FinalOpSharingDE!$A$2:$M$333,MATCH(OperationalSharingDetail!$F237,FinalOpSharingDE!$A$2:$A$333,0),8),0)</f>
        <v>0</v>
      </c>
      <c r="J237" s="11">
        <f>IFERROR(INDEX(FinalOpSharingDE!$A$2:$M$333,MATCH(OperationalSharingDetail!$F237,FinalOpSharingDE!$A$2:$A$333,0),6),0)</f>
        <v>0</v>
      </c>
      <c r="K237" s="11">
        <f>IFERROR(INDEX(FinalOpSharingDE!$A$2:$M$333,MATCH(OperationalSharingDetail!$F237,FinalOpSharingDE!$A$2:$A$333,0),9),0)</f>
        <v>0</v>
      </c>
      <c r="L237" s="11">
        <f>IFERROR(INDEX(FinalOpSharingDE!$A$2:$M$333,MATCH(OperationalSharingDetail!$F237,FinalOpSharingDE!$A$2:$A$333,0),7),0)</f>
        <v>0</v>
      </c>
      <c r="M237" s="11">
        <f>IFERROR(INDEX(FinalOpSharingDE!$A$2:$M$333,MATCH(OperationalSharingDetail!$F237,FinalOpSharingDE!$A$2:$A$333,0),4),0)</f>
        <v>0</v>
      </c>
      <c r="N237" s="11">
        <f>IFERROR(INDEX(FinalOpSharingDE!$A$2:$M$333,MATCH(OperationalSharingDetail!$F237,FinalOpSharingDE!$A$2:$A$333,0),5),0)</f>
        <v>0</v>
      </c>
      <c r="O237" s="11">
        <f>IFERROR(INDEX(FinalOpSharingDE!$A$2:$M$333,MATCH(OperationalSharingDetail!$F237,FinalOpSharingDE!$A$2:$A$333,0),10),0)</f>
        <v>0</v>
      </c>
      <c r="P237" s="11">
        <f t="shared" si="12"/>
        <v>0</v>
      </c>
      <c r="Q237" s="11">
        <f t="shared" si="13"/>
        <v>0</v>
      </c>
      <c r="S237" s="29">
        <f t="shared" si="14"/>
        <v>0</v>
      </c>
      <c r="T237" s="32">
        <f t="shared" si="15"/>
        <v>0</v>
      </c>
    </row>
    <row r="238" spans="1:20" x14ac:dyDescent="0.25">
      <c r="A238" s="2">
        <v>2021</v>
      </c>
      <c r="B238" s="2" t="s">
        <v>389</v>
      </c>
      <c r="C238" s="3" t="s">
        <v>244</v>
      </c>
      <c r="D238" s="2" t="s">
        <v>728</v>
      </c>
      <c r="E238" s="2" t="s">
        <v>728</v>
      </c>
      <c r="F238" s="3" t="s">
        <v>244</v>
      </c>
      <c r="G238" s="3" t="s">
        <v>638</v>
      </c>
      <c r="H238" s="11">
        <f>IFERROR(INDEX(FinalOpSharingDE!$A$2:$M$333,MATCH(OperationalSharingDetail!$F238,FinalOpSharingDE!$A$2:$A$333,0),3),0)</f>
        <v>0</v>
      </c>
      <c r="I238" s="11">
        <f>IFERROR(INDEX(FinalOpSharingDE!$A$2:$M$333,MATCH(OperationalSharingDetail!$F238,FinalOpSharingDE!$A$2:$A$333,0),8),0)</f>
        <v>0</v>
      </c>
      <c r="J238" s="11">
        <f>IFERROR(INDEX(FinalOpSharingDE!$A$2:$M$333,MATCH(OperationalSharingDetail!$F238,FinalOpSharingDE!$A$2:$A$333,0),6),0)</f>
        <v>5</v>
      </c>
      <c r="K238" s="11">
        <f>IFERROR(INDEX(FinalOpSharingDE!$A$2:$M$333,MATCH(OperationalSharingDetail!$F238,FinalOpSharingDE!$A$2:$A$333,0),9),0)</f>
        <v>5</v>
      </c>
      <c r="L238" s="11">
        <f>IFERROR(INDEX(FinalOpSharingDE!$A$2:$M$333,MATCH(OperationalSharingDetail!$F238,FinalOpSharingDE!$A$2:$A$333,0),7),0)</f>
        <v>0</v>
      </c>
      <c r="M238" s="11">
        <f>IFERROR(INDEX(FinalOpSharingDE!$A$2:$M$333,MATCH(OperationalSharingDetail!$F238,FinalOpSharingDE!$A$2:$A$333,0),4),0)</f>
        <v>0</v>
      </c>
      <c r="N238" s="11">
        <f>IFERROR(INDEX(FinalOpSharingDE!$A$2:$M$333,MATCH(OperationalSharingDetail!$F238,FinalOpSharingDE!$A$2:$A$333,0),5),0)</f>
        <v>3</v>
      </c>
      <c r="O238" s="11">
        <f>IFERROR(INDEX(FinalOpSharingDE!$A$2:$M$333,MATCH(OperationalSharingDetail!$F238,FinalOpSharingDE!$A$2:$A$333,0),10),0)</f>
        <v>0</v>
      </c>
      <c r="P238" s="11">
        <f t="shared" si="12"/>
        <v>13</v>
      </c>
      <c r="Q238" s="11">
        <f t="shared" si="13"/>
        <v>13</v>
      </c>
      <c r="S238" s="29">
        <f t="shared" si="14"/>
        <v>13</v>
      </c>
      <c r="T238" s="32">
        <f t="shared" si="15"/>
        <v>0</v>
      </c>
    </row>
    <row r="239" spans="1:20" x14ac:dyDescent="0.25">
      <c r="A239" s="2">
        <v>2021</v>
      </c>
      <c r="B239" s="2" t="s">
        <v>385</v>
      </c>
      <c r="C239" s="3" t="s">
        <v>365</v>
      </c>
      <c r="D239" s="2" t="s">
        <v>728</v>
      </c>
      <c r="E239" s="2" t="s">
        <v>728</v>
      </c>
      <c r="F239" s="3" t="s">
        <v>400</v>
      </c>
      <c r="G239" s="3" t="s">
        <v>639</v>
      </c>
      <c r="H239" s="11">
        <f>IFERROR(INDEX(FinalOpSharingDE!$A$2:$M$333,MATCH(OperationalSharingDetail!$F239,FinalOpSharingDE!$A$2:$A$333,0),3),0)</f>
        <v>8</v>
      </c>
      <c r="I239" s="11">
        <f>IFERROR(INDEX(FinalOpSharingDE!$A$2:$M$333,MATCH(OperationalSharingDetail!$F239,FinalOpSharingDE!$A$2:$A$333,0),8),0)</f>
        <v>5</v>
      </c>
      <c r="J239" s="11">
        <f>IFERROR(INDEX(FinalOpSharingDE!$A$2:$M$333,MATCH(OperationalSharingDetail!$F239,FinalOpSharingDE!$A$2:$A$333,0),6),0)</f>
        <v>0</v>
      </c>
      <c r="K239" s="11">
        <f>IFERROR(INDEX(FinalOpSharingDE!$A$2:$M$333,MATCH(OperationalSharingDetail!$F239,FinalOpSharingDE!$A$2:$A$333,0),9),0)</f>
        <v>5</v>
      </c>
      <c r="L239" s="11">
        <f>IFERROR(INDEX(FinalOpSharingDE!$A$2:$M$333,MATCH(OperationalSharingDetail!$F239,FinalOpSharingDE!$A$2:$A$333,0),7),0)</f>
        <v>5</v>
      </c>
      <c r="M239" s="11">
        <f>IFERROR(INDEX(FinalOpSharingDE!$A$2:$M$333,MATCH(OperationalSharingDetail!$F239,FinalOpSharingDE!$A$2:$A$333,0),4),0)</f>
        <v>0</v>
      </c>
      <c r="N239" s="11">
        <f>IFERROR(INDEX(FinalOpSharingDE!$A$2:$M$333,MATCH(OperationalSharingDetail!$F239,FinalOpSharingDE!$A$2:$A$333,0),5),0)</f>
        <v>0</v>
      </c>
      <c r="O239" s="11">
        <f>IFERROR(INDEX(FinalOpSharingDE!$A$2:$M$333,MATCH(OperationalSharingDetail!$F239,FinalOpSharingDE!$A$2:$A$333,0),10),0)</f>
        <v>0</v>
      </c>
      <c r="P239" s="11">
        <f t="shared" si="12"/>
        <v>23</v>
      </c>
      <c r="Q239" s="11">
        <f t="shared" si="13"/>
        <v>21</v>
      </c>
      <c r="S239" s="29">
        <f t="shared" si="14"/>
        <v>21</v>
      </c>
      <c r="T239" s="32">
        <f t="shared" si="15"/>
        <v>0</v>
      </c>
    </row>
    <row r="240" spans="1:20" x14ac:dyDescent="0.25">
      <c r="A240" s="2">
        <v>2021</v>
      </c>
      <c r="B240" s="2" t="s">
        <v>383</v>
      </c>
      <c r="C240" s="3" t="s">
        <v>245</v>
      </c>
      <c r="D240" s="2" t="s">
        <v>728</v>
      </c>
      <c r="E240" s="2" t="s">
        <v>728</v>
      </c>
      <c r="F240" s="3" t="s">
        <v>245</v>
      </c>
      <c r="G240" s="3" t="s">
        <v>640</v>
      </c>
      <c r="H240" s="11">
        <f>IFERROR(INDEX(FinalOpSharingDE!$A$2:$M$333,MATCH(OperationalSharingDetail!$F240,FinalOpSharingDE!$A$2:$A$333,0),3),0)</f>
        <v>0</v>
      </c>
      <c r="I240" s="11">
        <f>IFERROR(INDEX(FinalOpSharingDE!$A$2:$M$333,MATCH(OperationalSharingDetail!$F240,FinalOpSharingDE!$A$2:$A$333,0),8),0)</f>
        <v>0</v>
      </c>
      <c r="J240" s="11">
        <f>IFERROR(INDEX(FinalOpSharingDE!$A$2:$M$333,MATCH(OperationalSharingDetail!$F240,FinalOpSharingDE!$A$2:$A$333,0),6),0)</f>
        <v>5</v>
      </c>
      <c r="K240" s="11">
        <f>IFERROR(INDEX(FinalOpSharingDE!$A$2:$M$333,MATCH(OperationalSharingDetail!$F240,FinalOpSharingDE!$A$2:$A$333,0),9),0)</f>
        <v>5</v>
      </c>
      <c r="L240" s="11">
        <f>IFERROR(INDEX(FinalOpSharingDE!$A$2:$M$333,MATCH(OperationalSharingDetail!$F240,FinalOpSharingDE!$A$2:$A$333,0),7),0)</f>
        <v>5</v>
      </c>
      <c r="M240" s="11">
        <f>IFERROR(INDEX(FinalOpSharingDE!$A$2:$M$333,MATCH(OperationalSharingDetail!$F240,FinalOpSharingDE!$A$2:$A$333,0),4),0)</f>
        <v>0</v>
      </c>
      <c r="N240" s="11">
        <f>IFERROR(INDEX(FinalOpSharingDE!$A$2:$M$333,MATCH(OperationalSharingDetail!$F240,FinalOpSharingDE!$A$2:$A$333,0),5),0)</f>
        <v>3</v>
      </c>
      <c r="O240" s="11">
        <f>IFERROR(INDEX(FinalOpSharingDE!$A$2:$M$333,MATCH(OperationalSharingDetail!$F240,FinalOpSharingDE!$A$2:$A$333,0),10),0)</f>
        <v>3</v>
      </c>
      <c r="P240" s="11">
        <f t="shared" si="12"/>
        <v>21</v>
      </c>
      <c r="Q240" s="11">
        <f t="shared" si="13"/>
        <v>21</v>
      </c>
      <c r="S240" s="29">
        <f t="shared" si="14"/>
        <v>21</v>
      </c>
      <c r="T240" s="32">
        <f t="shared" si="15"/>
        <v>0</v>
      </c>
    </row>
    <row r="241" spans="1:20" x14ac:dyDescent="0.25">
      <c r="A241" s="2">
        <v>2021</v>
      </c>
      <c r="B241" s="2" t="s">
        <v>384</v>
      </c>
      <c r="C241" s="3" t="s">
        <v>246</v>
      </c>
      <c r="D241" s="2" t="s">
        <v>728</v>
      </c>
      <c r="E241" s="2" t="s">
        <v>728</v>
      </c>
      <c r="F241" s="3" t="s">
        <v>246</v>
      </c>
      <c r="G241" s="3" t="s">
        <v>641</v>
      </c>
      <c r="H241" s="11">
        <f>IFERROR(INDEX(FinalOpSharingDE!$A$2:$M$333,MATCH(OperationalSharingDetail!$F241,FinalOpSharingDE!$A$2:$A$333,0),3),0)</f>
        <v>8</v>
      </c>
      <c r="I241" s="11">
        <f>IFERROR(INDEX(FinalOpSharingDE!$A$2:$M$333,MATCH(OperationalSharingDetail!$F241,FinalOpSharingDE!$A$2:$A$333,0),8),0)</f>
        <v>5</v>
      </c>
      <c r="J241" s="11">
        <f>IFERROR(INDEX(FinalOpSharingDE!$A$2:$M$333,MATCH(OperationalSharingDetail!$F241,FinalOpSharingDE!$A$2:$A$333,0),6),0)</f>
        <v>0</v>
      </c>
      <c r="K241" s="11">
        <f>IFERROR(INDEX(FinalOpSharingDE!$A$2:$M$333,MATCH(OperationalSharingDetail!$F241,FinalOpSharingDE!$A$2:$A$333,0),9),0)</f>
        <v>5</v>
      </c>
      <c r="L241" s="11">
        <f>IFERROR(INDEX(FinalOpSharingDE!$A$2:$M$333,MATCH(OperationalSharingDetail!$F241,FinalOpSharingDE!$A$2:$A$333,0),7),0)</f>
        <v>0</v>
      </c>
      <c r="M241" s="11">
        <f>IFERROR(INDEX(FinalOpSharingDE!$A$2:$M$333,MATCH(OperationalSharingDetail!$F241,FinalOpSharingDE!$A$2:$A$333,0),4),0)</f>
        <v>3</v>
      </c>
      <c r="N241" s="11">
        <f>IFERROR(INDEX(FinalOpSharingDE!$A$2:$M$333,MATCH(OperationalSharingDetail!$F241,FinalOpSharingDE!$A$2:$A$333,0),5),0)</f>
        <v>0</v>
      </c>
      <c r="O241" s="11">
        <f>IFERROR(INDEX(FinalOpSharingDE!$A$2:$M$333,MATCH(OperationalSharingDetail!$F241,FinalOpSharingDE!$A$2:$A$333,0),10),0)</f>
        <v>0</v>
      </c>
      <c r="P241" s="11">
        <f t="shared" si="12"/>
        <v>21</v>
      </c>
      <c r="Q241" s="11">
        <f t="shared" si="13"/>
        <v>21</v>
      </c>
      <c r="S241" s="29">
        <f t="shared" si="14"/>
        <v>21</v>
      </c>
      <c r="T241" s="32">
        <f t="shared" si="15"/>
        <v>0</v>
      </c>
    </row>
    <row r="242" spans="1:20" x14ac:dyDescent="0.25">
      <c r="A242" s="2">
        <v>2021</v>
      </c>
      <c r="B242" s="2" t="s">
        <v>389</v>
      </c>
      <c r="C242" s="3" t="s">
        <v>247</v>
      </c>
      <c r="D242" s="2" t="s">
        <v>728</v>
      </c>
      <c r="E242" s="2" t="s">
        <v>728</v>
      </c>
      <c r="F242" s="3" t="s">
        <v>247</v>
      </c>
      <c r="G242" s="3" t="s">
        <v>642</v>
      </c>
      <c r="H242" s="11">
        <f>IFERROR(INDEX(FinalOpSharingDE!$A$2:$M$333,MATCH(OperationalSharingDetail!$F242,FinalOpSharingDE!$A$2:$A$333,0),3),0)</f>
        <v>8</v>
      </c>
      <c r="I242" s="11">
        <f>IFERROR(INDEX(FinalOpSharingDE!$A$2:$M$333,MATCH(OperationalSharingDetail!$F242,FinalOpSharingDE!$A$2:$A$333,0),8),0)</f>
        <v>0</v>
      </c>
      <c r="J242" s="11">
        <f>IFERROR(INDEX(FinalOpSharingDE!$A$2:$M$333,MATCH(OperationalSharingDetail!$F242,FinalOpSharingDE!$A$2:$A$333,0),6),0)</f>
        <v>0</v>
      </c>
      <c r="K242" s="11">
        <f>IFERROR(INDEX(FinalOpSharingDE!$A$2:$M$333,MATCH(OperationalSharingDetail!$F242,FinalOpSharingDE!$A$2:$A$333,0),9),0)</f>
        <v>5</v>
      </c>
      <c r="L242" s="11">
        <f>IFERROR(INDEX(FinalOpSharingDE!$A$2:$M$333,MATCH(OperationalSharingDetail!$F242,FinalOpSharingDE!$A$2:$A$333,0),7),0)</f>
        <v>5</v>
      </c>
      <c r="M242" s="11">
        <f>IFERROR(INDEX(FinalOpSharingDE!$A$2:$M$333,MATCH(OperationalSharingDetail!$F242,FinalOpSharingDE!$A$2:$A$333,0),4),0)</f>
        <v>3</v>
      </c>
      <c r="N242" s="11">
        <f>IFERROR(INDEX(FinalOpSharingDE!$A$2:$M$333,MATCH(OperationalSharingDetail!$F242,FinalOpSharingDE!$A$2:$A$333,0),5),0)</f>
        <v>0</v>
      </c>
      <c r="O242" s="11">
        <f>IFERROR(INDEX(FinalOpSharingDE!$A$2:$M$333,MATCH(OperationalSharingDetail!$F242,FinalOpSharingDE!$A$2:$A$333,0),10),0)</f>
        <v>0</v>
      </c>
      <c r="P242" s="11">
        <f t="shared" si="12"/>
        <v>21</v>
      </c>
      <c r="Q242" s="11">
        <f t="shared" si="13"/>
        <v>21</v>
      </c>
      <c r="S242" s="29">
        <f t="shared" si="14"/>
        <v>21</v>
      </c>
      <c r="T242" s="32">
        <f t="shared" si="15"/>
        <v>0</v>
      </c>
    </row>
    <row r="243" spans="1:20" x14ac:dyDescent="0.25">
      <c r="A243" s="2">
        <v>2021</v>
      </c>
      <c r="B243" s="2" t="s">
        <v>384</v>
      </c>
      <c r="C243" s="3" t="s">
        <v>105</v>
      </c>
      <c r="D243" s="2" t="s">
        <v>728</v>
      </c>
      <c r="E243" s="2" t="s">
        <v>728</v>
      </c>
      <c r="F243" s="3" t="s">
        <v>105</v>
      </c>
      <c r="G243" s="3" t="s">
        <v>506</v>
      </c>
      <c r="H243" s="11">
        <f>IFERROR(INDEX(FinalOpSharingDE!$A$2:$M$333,MATCH(OperationalSharingDetail!$F243,FinalOpSharingDE!$A$2:$A$333,0),3),0)</f>
        <v>0</v>
      </c>
      <c r="I243" s="11">
        <f>IFERROR(INDEX(FinalOpSharingDE!$A$2:$M$333,MATCH(OperationalSharingDetail!$F243,FinalOpSharingDE!$A$2:$A$333,0),8),0)</f>
        <v>0</v>
      </c>
      <c r="J243" s="11">
        <f>IFERROR(INDEX(FinalOpSharingDE!$A$2:$M$333,MATCH(OperationalSharingDetail!$F243,FinalOpSharingDE!$A$2:$A$333,0),6),0)</f>
        <v>0</v>
      </c>
      <c r="K243" s="11">
        <f>IFERROR(INDEX(FinalOpSharingDE!$A$2:$M$333,MATCH(OperationalSharingDetail!$F243,FinalOpSharingDE!$A$2:$A$333,0),9),0)</f>
        <v>0</v>
      </c>
      <c r="L243" s="11">
        <f>IFERROR(INDEX(FinalOpSharingDE!$A$2:$M$333,MATCH(OperationalSharingDetail!$F243,FinalOpSharingDE!$A$2:$A$333,0),7),0)</f>
        <v>0</v>
      </c>
      <c r="M243" s="11">
        <f>IFERROR(INDEX(FinalOpSharingDE!$A$2:$M$333,MATCH(OperationalSharingDetail!$F243,FinalOpSharingDE!$A$2:$A$333,0),4),0)</f>
        <v>3</v>
      </c>
      <c r="N243" s="11">
        <f>IFERROR(INDEX(FinalOpSharingDE!$A$2:$M$333,MATCH(OperationalSharingDetail!$F243,FinalOpSharingDE!$A$2:$A$333,0),5),0)</f>
        <v>0</v>
      </c>
      <c r="O243" s="11">
        <f>IFERROR(INDEX(FinalOpSharingDE!$A$2:$M$333,MATCH(OperationalSharingDetail!$F243,FinalOpSharingDE!$A$2:$A$333,0),10),0)</f>
        <v>0</v>
      </c>
      <c r="P243" s="11">
        <f t="shared" si="12"/>
        <v>3</v>
      </c>
      <c r="Q243" s="11">
        <f t="shared" si="13"/>
        <v>3</v>
      </c>
      <c r="S243" s="29">
        <f t="shared" si="14"/>
        <v>3</v>
      </c>
      <c r="T243" s="32">
        <f t="shared" si="15"/>
        <v>0</v>
      </c>
    </row>
    <row r="244" spans="1:20" x14ac:dyDescent="0.25">
      <c r="A244" s="2">
        <v>2021</v>
      </c>
      <c r="B244" s="2" t="s">
        <v>383</v>
      </c>
      <c r="C244" s="3" t="s">
        <v>366</v>
      </c>
      <c r="D244" s="2" t="s">
        <v>728</v>
      </c>
      <c r="E244" s="2" t="s">
        <v>728</v>
      </c>
      <c r="F244" s="3" t="s">
        <v>401</v>
      </c>
      <c r="G244" s="3" t="s">
        <v>643</v>
      </c>
      <c r="H244" s="11">
        <f>IFERROR(INDEX(FinalOpSharingDE!$A$2:$M$333,MATCH(OperationalSharingDetail!$F244,FinalOpSharingDE!$A$2:$A$333,0),3),0)</f>
        <v>0</v>
      </c>
      <c r="I244" s="11">
        <f>IFERROR(INDEX(FinalOpSharingDE!$A$2:$M$333,MATCH(OperationalSharingDetail!$F244,FinalOpSharingDE!$A$2:$A$333,0),8),0)</f>
        <v>5</v>
      </c>
      <c r="J244" s="11">
        <f>IFERROR(INDEX(FinalOpSharingDE!$A$2:$M$333,MATCH(OperationalSharingDetail!$F244,FinalOpSharingDE!$A$2:$A$333,0),6),0)</f>
        <v>0</v>
      </c>
      <c r="K244" s="11">
        <f>IFERROR(INDEX(FinalOpSharingDE!$A$2:$M$333,MATCH(OperationalSharingDetail!$F244,FinalOpSharingDE!$A$2:$A$333,0),9),0)</f>
        <v>5</v>
      </c>
      <c r="L244" s="11">
        <f>IFERROR(INDEX(FinalOpSharingDE!$A$2:$M$333,MATCH(OperationalSharingDetail!$F244,FinalOpSharingDE!$A$2:$A$333,0),7),0)</f>
        <v>5</v>
      </c>
      <c r="M244" s="11">
        <f>IFERROR(INDEX(FinalOpSharingDE!$A$2:$M$333,MATCH(OperationalSharingDetail!$F244,FinalOpSharingDE!$A$2:$A$333,0),4),0)</f>
        <v>3</v>
      </c>
      <c r="N244" s="11">
        <f>IFERROR(INDEX(FinalOpSharingDE!$A$2:$M$333,MATCH(OperationalSharingDetail!$F244,FinalOpSharingDE!$A$2:$A$333,0),5),0)</f>
        <v>3</v>
      </c>
      <c r="O244" s="11">
        <f>IFERROR(INDEX(FinalOpSharingDE!$A$2:$M$333,MATCH(OperationalSharingDetail!$F244,FinalOpSharingDE!$A$2:$A$333,0),10),0)</f>
        <v>0</v>
      </c>
      <c r="P244" s="11">
        <f t="shared" si="12"/>
        <v>21</v>
      </c>
      <c r="Q244" s="11">
        <f t="shared" si="13"/>
        <v>21</v>
      </c>
      <c r="S244" s="29">
        <f t="shared" si="14"/>
        <v>21</v>
      </c>
      <c r="T244" s="32">
        <f t="shared" si="15"/>
        <v>0</v>
      </c>
    </row>
    <row r="245" spans="1:20" x14ac:dyDescent="0.25">
      <c r="A245" s="2">
        <v>2021</v>
      </c>
      <c r="B245" s="2" t="s">
        <v>384</v>
      </c>
      <c r="C245" s="3" t="s">
        <v>248</v>
      </c>
      <c r="D245" s="2" t="s">
        <v>728</v>
      </c>
      <c r="E245" s="2" t="s">
        <v>728</v>
      </c>
      <c r="F245" s="3" t="s">
        <v>248</v>
      </c>
      <c r="G245" s="3" t="s">
        <v>644</v>
      </c>
      <c r="H245" s="11">
        <f>IFERROR(INDEX(FinalOpSharingDE!$A$2:$M$333,MATCH(OperationalSharingDetail!$F245,FinalOpSharingDE!$A$2:$A$333,0),3),0)</f>
        <v>0</v>
      </c>
      <c r="I245" s="11">
        <f>IFERROR(INDEX(FinalOpSharingDE!$A$2:$M$333,MATCH(OperationalSharingDetail!$F245,FinalOpSharingDE!$A$2:$A$333,0),8),0)</f>
        <v>0</v>
      </c>
      <c r="J245" s="11">
        <f>IFERROR(INDEX(FinalOpSharingDE!$A$2:$M$333,MATCH(OperationalSharingDetail!$F245,FinalOpSharingDE!$A$2:$A$333,0),6),0)</f>
        <v>5</v>
      </c>
      <c r="K245" s="11">
        <f>IFERROR(INDEX(FinalOpSharingDE!$A$2:$M$333,MATCH(OperationalSharingDetail!$F245,FinalOpSharingDE!$A$2:$A$333,0),9),0)</f>
        <v>5</v>
      </c>
      <c r="L245" s="11">
        <f>IFERROR(INDEX(FinalOpSharingDE!$A$2:$M$333,MATCH(OperationalSharingDetail!$F245,FinalOpSharingDE!$A$2:$A$333,0),7),0)</f>
        <v>0</v>
      </c>
      <c r="M245" s="11">
        <f>IFERROR(INDEX(FinalOpSharingDE!$A$2:$M$333,MATCH(OperationalSharingDetail!$F245,FinalOpSharingDE!$A$2:$A$333,0),4),0)</f>
        <v>0</v>
      </c>
      <c r="N245" s="11">
        <f>IFERROR(INDEX(FinalOpSharingDE!$A$2:$M$333,MATCH(OperationalSharingDetail!$F245,FinalOpSharingDE!$A$2:$A$333,0),5),0)</f>
        <v>0</v>
      </c>
      <c r="O245" s="11">
        <f>IFERROR(INDEX(FinalOpSharingDE!$A$2:$M$333,MATCH(OperationalSharingDetail!$F245,FinalOpSharingDE!$A$2:$A$333,0),10),0)</f>
        <v>0</v>
      </c>
      <c r="P245" s="11">
        <f t="shared" si="12"/>
        <v>10</v>
      </c>
      <c r="Q245" s="11">
        <f t="shared" si="13"/>
        <v>10</v>
      </c>
      <c r="S245" s="29">
        <f t="shared" si="14"/>
        <v>10</v>
      </c>
      <c r="T245" s="32">
        <f t="shared" si="15"/>
        <v>0</v>
      </c>
    </row>
    <row r="246" spans="1:20" x14ac:dyDescent="0.25">
      <c r="A246" s="2">
        <v>2021</v>
      </c>
      <c r="B246" s="2" t="s">
        <v>381</v>
      </c>
      <c r="C246" s="3" t="s">
        <v>249</v>
      </c>
      <c r="D246" s="2" t="s">
        <v>728</v>
      </c>
      <c r="E246" s="2" t="s">
        <v>728</v>
      </c>
      <c r="F246" s="3" t="s">
        <v>249</v>
      </c>
      <c r="G246" s="3" t="s">
        <v>645</v>
      </c>
      <c r="H246" s="11">
        <f>IFERROR(INDEX(FinalOpSharingDE!$A$2:$M$333,MATCH(OperationalSharingDetail!$F246,FinalOpSharingDE!$A$2:$A$333,0),3),0)</f>
        <v>0</v>
      </c>
      <c r="I246" s="11">
        <f>IFERROR(INDEX(FinalOpSharingDE!$A$2:$M$333,MATCH(OperationalSharingDetail!$F246,FinalOpSharingDE!$A$2:$A$333,0),8),0)</f>
        <v>0</v>
      </c>
      <c r="J246" s="11">
        <f>IFERROR(INDEX(FinalOpSharingDE!$A$2:$M$333,MATCH(OperationalSharingDetail!$F246,FinalOpSharingDE!$A$2:$A$333,0),6),0)</f>
        <v>5</v>
      </c>
      <c r="K246" s="11">
        <f>IFERROR(INDEX(FinalOpSharingDE!$A$2:$M$333,MATCH(OperationalSharingDetail!$F246,FinalOpSharingDE!$A$2:$A$333,0),9),0)</f>
        <v>0</v>
      </c>
      <c r="L246" s="11">
        <f>IFERROR(INDEX(FinalOpSharingDE!$A$2:$M$333,MATCH(OperationalSharingDetail!$F246,FinalOpSharingDE!$A$2:$A$333,0),7),0)</f>
        <v>0</v>
      </c>
      <c r="M246" s="11">
        <f>IFERROR(INDEX(FinalOpSharingDE!$A$2:$M$333,MATCH(OperationalSharingDetail!$F246,FinalOpSharingDE!$A$2:$A$333,0),4),0)</f>
        <v>0</v>
      </c>
      <c r="N246" s="11">
        <f>IFERROR(INDEX(FinalOpSharingDE!$A$2:$M$333,MATCH(OperationalSharingDetail!$F246,FinalOpSharingDE!$A$2:$A$333,0),5),0)</f>
        <v>0</v>
      </c>
      <c r="O246" s="11">
        <f>IFERROR(INDEX(FinalOpSharingDE!$A$2:$M$333,MATCH(OperationalSharingDetail!$F246,FinalOpSharingDE!$A$2:$A$333,0),10),0)</f>
        <v>0</v>
      </c>
      <c r="P246" s="11">
        <f t="shared" si="12"/>
        <v>5</v>
      </c>
      <c r="Q246" s="11">
        <f t="shared" si="13"/>
        <v>5</v>
      </c>
      <c r="S246" s="29">
        <f t="shared" si="14"/>
        <v>5</v>
      </c>
      <c r="T246" s="32">
        <f t="shared" si="15"/>
        <v>0</v>
      </c>
    </row>
    <row r="247" spans="1:20" x14ac:dyDescent="0.25">
      <c r="A247" s="2">
        <v>2021</v>
      </c>
      <c r="B247" s="2" t="s">
        <v>382</v>
      </c>
      <c r="C247" s="3" t="s">
        <v>250</v>
      </c>
      <c r="D247" s="2" t="s">
        <v>728</v>
      </c>
      <c r="E247" s="2" t="s">
        <v>728</v>
      </c>
      <c r="F247" s="3" t="s">
        <v>250</v>
      </c>
      <c r="G247" s="3" t="s">
        <v>752</v>
      </c>
      <c r="H247" s="11">
        <f>IFERROR(INDEX(FinalOpSharingDE!$A$2:$M$333,MATCH(OperationalSharingDetail!$F247,FinalOpSharingDE!$A$2:$A$333,0),3),0)</f>
        <v>8</v>
      </c>
      <c r="I247" s="11">
        <f>IFERROR(INDEX(FinalOpSharingDE!$A$2:$M$333,MATCH(OperationalSharingDetail!$F247,FinalOpSharingDE!$A$2:$A$333,0),8),0)</f>
        <v>5</v>
      </c>
      <c r="J247" s="11">
        <f>IFERROR(INDEX(FinalOpSharingDE!$A$2:$M$333,MATCH(OperationalSharingDetail!$F247,FinalOpSharingDE!$A$2:$A$333,0),6),0)</f>
        <v>5</v>
      </c>
      <c r="K247" s="11">
        <f>IFERROR(INDEX(FinalOpSharingDE!$A$2:$M$333,MATCH(OperationalSharingDetail!$F247,FinalOpSharingDE!$A$2:$A$333,0),9),0)</f>
        <v>0</v>
      </c>
      <c r="L247" s="11">
        <f>IFERROR(INDEX(FinalOpSharingDE!$A$2:$M$333,MATCH(OperationalSharingDetail!$F247,FinalOpSharingDE!$A$2:$A$333,0),7),0)</f>
        <v>5</v>
      </c>
      <c r="M247" s="11">
        <f>IFERROR(INDEX(FinalOpSharingDE!$A$2:$M$333,MATCH(OperationalSharingDetail!$F247,FinalOpSharingDE!$A$2:$A$333,0),4),0)</f>
        <v>0</v>
      </c>
      <c r="N247" s="11">
        <f>IFERROR(INDEX(FinalOpSharingDE!$A$2:$M$333,MATCH(OperationalSharingDetail!$F247,FinalOpSharingDE!$A$2:$A$333,0),5),0)</f>
        <v>0</v>
      </c>
      <c r="O247" s="11">
        <f>IFERROR(INDEX(FinalOpSharingDE!$A$2:$M$333,MATCH(OperationalSharingDetail!$F247,FinalOpSharingDE!$A$2:$A$333,0),10),0)</f>
        <v>0</v>
      </c>
      <c r="P247" s="11">
        <f t="shared" si="12"/>
        <v>23</v>
      </c>
      <c r="Q247" s="11">
        <f t="shared" si="13"/>
        <v>21</v>
      </c>
      <c r="S247" s="29">
        <f t="shared" si="14"/>
        <v>21</v>
      </c>
      <c r="T247" s="32">
        <f t="shared" si="15"/>
        <v>0</v>
      </c>
    </row>
    <row r="248" spans="1:20" x14ac:dyDescent="0.25">
      <c r="A248" s="2">
        <v>2021</v>
      </c>
      <c r="B248" s="2" t="s">
        <v>385</v>
      </c>
      <c r="C248" s="3" t="s">
        <v>251</v>
      </c>
      <c r="D248" s="2" t="s">
        <v>728</v>
      </c>
      <c r="E248" s="2" t="s">
        <v>728</v>
      </c>
      <c r="F248" s="3" t="s">
        <v>251</v>
      </c>
      <c r="G248" s="3" t="s">
        <v>647</v>
      </c>
      <c r="H248" s="11">
        <f>IFERROR(INDEX(FinalOpSharingDE!$A$2:$M$333,MATCH(OperationalSharingDetail!$F248,FinalOpSharingDE!$A$2:$A$333,0),3),0)</f>
        <v>8</v>
      </c>
      <c r="I248" s="11">
        <f>IFERROR(INDEX(FinalOpSharingDE!$A$2:$M$333,MATCH(OperationalSharingDetail!$F248,FinalOpSharingDE!$A$2:$A$333,0),8),0)</f>
        <v>5</v>
      </c>
      <c r="J248" s="11">
        <f>IFERROR(INDEX(FinalOpSharingDE!$A$2:$M$333,MATCH(OperationalSharingDetail!$F248,FinalOpSharingDE!$A$2:$A$333,0),6),0)</f>
        <v>5</v>
      </c>
      <c r="K248" s="11">
        <f>IFERROR(INDEX(FinalOpSharingDE!$A$2:$M$333,MATCH(OperationalSharingDetail!$F248,FinalOpSharingDE!$A$2:$A$333,0),9),0)</f>
        <v>0</v>
      </c>
      <c r="L248" s="11">
        <f>IFERROR(INDEX(FinalOpSharingDE!$A$2:$M$333,MATCH(OperationalSharingDetail!$F248,FinalOpSharingDE!$A$2:$A$333,0),7),0)</f>
        <v>5</v>
      </c>
      <c r="M248" s="11">
        <f>IFERROR(INDEX(FinalOpSharingDE!$A$2:$M$333,MATCH(OperationalSharingDetail!$F248,FinalOpSharingDE!$A$2:$A$333,0),4),0)</f>
        <v>3</v>
      </c>
      <c r="N248" s="11">
        <f>IFERROR(INDEX(FinalOpSharingDE!$A$2:$M$333,MATCH(OperationalSharingDetail!$F248,FinalOpSharingDE!$A$2:$A$333,0),5),0)</f>
        <v>3</v>
      </c>
      <c r="O248" s="11">
        <f>IFERROR(INDEX(FinalOpSharingDE!$A$2:$M$333,MATCH(OperationalSharingDetail!$F248,FinalOpSharingDE!$A$2:$A$333,0),10),0)</f>
        <v>0</v>
      </c>
      <c r="P248" s="11">
        <f t="shared" si="12"/>
        <v>29</v>
      </c>
      <c r="Q248" s="11">
        <f t="shared" si="13"/>
        <v>21</v>
      </c>
      <c r="S248" s="29">
        <f t="shared" si="14"/>
        <v>21</v>
      </c>
      <c r="T248" s="32">
        <f t="shared" si="15"/>
        <v>0</v>
      </c>
    </row>
    <row r="249" spans="1:20" x14ac:dyDescent="0.25">
      <c r="A249" s="2">
        <v>2021</v>
      </c>
      <c r="B249" s="2" t="s">
        <v>381</v>
      </c>
      <c r="C249" s="3" t="s">
        <v>253</v>
      </c>
      <c r="D249" s="2" t="s">
        <v>728</v>
      </c>
      <c r="E249" s="2" t="s">
        <v>728</v>
      </c>
      <c r="F249" s="3" t="s">
        <v>253</v>
      </c>
      <c r="G249" s="3" t="s">
        <v>649</v>
      </c>
      <c r="H249" s="11">
        <f>IFERROR(INDEX(FinalOpSharingDE!$A$2:$M$333,MATCH(OperationalSharingDetail!$F249,FinalOpSharingDE!$A$2:$A$333,0),3),0)</f>
        <v>0</v>
      </c>
      <c r="I249" s="11">
        <f>IFERROR(INDEX(FinalOpSharingDE!$A$2:$M$333,MATCH(OperationalSharingDetail!$F249,FinalOpSharingDE!$A$2:$A$333,0),8),0)</f>
        <v>0</v>
      </c>
      <c r="J249" s="11">
        <f>IFERROR(INDEX(FinalOpSharingDE!$A$2:$M$333,MATCH(OperationalSharingDetail!$F249,FinalOpSharingDE!$A$2:$A$333,0),6),0)</f>
        <v>5</v>
      </c>
      <c r="K249" s="11">
        <f>IFERROR(INDEX(FinalOpSharingDE!$A$2:$M$333,MATCH(OperationalSharingDetail!$F249,FinalOpSharingDE!$A$2:$A$333,0),9),0)</f>
        <v>0</v>
      </c>
      <c r="L249" s="11">
        <f>IFERROR(INDEX(FinalOpSharingDE!$A$2:$M$333,MATCH(OperationalSharingDetail!$F249,FinalOpSharingDE!$A$2:$A$333,0),7),0)</f>
        <v>5</v>
      </c>
      <c r="M249" s="11">
        <f>IFERROR(INDEX(FinalOpSharingDE!$A$2:$M$333,MATCH(OperationalSharingDetail!$F249,FinalOpSharingDE!$A$2:$A$333,0),4),0)</f>
        <v>0</v>
      </c>
      <c r="N249" s="11">
        <f>IFERROR(INDEX(FinalOpSharingDE!$A$2:$M$333,MATCH(OperationalSharingDetail!$F249,FinalOpSharingDE!$A$2:$A$333,0),5),0)</f>
        <v>0</v>
      </c>
      <c r="O249" s="11">
        <f>IFERROR(INDEX(FinalOpSharingDE!$A$2:$M$333,MATCH(OperationalSharingDetail!$F249,FinalOpSharingDE!$A$2:$A$333,0),10),0)</f>
        <v>0</v>
      </c>
      <c r="P249" s="11">
        <f t="shared" si="12"/>
        <v>10</v>
      </c>
      <c r="Q249" s="11">
        <f t="shared" si="13"/>
        <v>10</v>
      </c>
      <c r="S249" s="29">
        <f t="shared" si="14"/>
        <v>10</v>
      </c>
      <c r="T249" s="32">
        <f t="shared" si="15"/>
        <v>0</v>
      </c>
    </row>
    <row r="250" spans="1:20" x14ac:dyDescent="0.25">
      <c r="A250" s="2">
        <v>2021</v>
      </c>
      <c r="B250" s="2" t="s">
        <v>385</v>
      </c>
      <c r="C250" s="3" t="s">
        <v>254</v>
      </c>
      <c r="D250" s="2" t="s">
        <v>728</v>
      </c>
      <c r="E250" s="2" t="s">
        <v>728</v>
      </c>
      <c r="F250" s="3" t="s">
        <v>254</v>
      </c>
      <c r="G250" s="3" t="s">
        <v>650</v>
      </c>
      <c r="H250" s="11">
        <f>IFERROR(INDEX(FinalOpSharingDE!$A$2:$M$333,MATCH(OperationalSharingDetail!$F250,FinalOpSharingDE!$A$2:$A$333,0),3),0)</f>
        <v>8</v>
      </c>
      <c r="I250" s="11">
        <f>IFERROR(INDEX(FinalOpSharingDE!$A$2:$M$333,MATCH(OperationalSharingDetail!$F250,FinalOpSharingDE!$A$2:$A$333,0),8),0)</f>
        <v>0</v>
      </c>
      <c r="J250" s="11">
        <f>IFERROR(INDEX(FinalOpSharingDE!$A$2:$M$333,MATCH(OperationalSharingDetail!$F250,FinalOpSharingDE!$A$2:$A$333,0),6),0)</f>
        <v>5</v>
      </c>
      <c r="K250" s="11">
        <f>IFERROR(INDEX(FinalOpSharingDE!$A$2:$M$333,MATCH(OperationalSharingDetail!$F250,FinalOpSharingDE!$A$2:$A$333,0),9),0)</f>
        <v>0</v>
      </c>
      <c r="L250" s="11">
        <f>IFERROR(INDEX(FinalOpSharingDE!$A$2:$M$333,MATCH(OperationalSharingDetail!$F250,FinalOpSharingDE!$A$2:$A$333,0),7),0)</f>
        <v>5</v>
      </c>
      <c r="M250" s="11">
        <f>IFERROR(INDEX(FinalOpSharingDE!$A$2:$M$333,MATCH(OperationalSharingDetail!$F250,FinalOpSharingDE!$A$2:$A$333,0),4),0)</f>
        <v>0</v>
      </c>
      <c r="N250" s="11">
        <f>IFERROR(INDEX(FinalOpSharingDE!$A$2:$M$333,MATCH(OperationalSharingDetail!$F250,FinalOpSharingDE!$A$2:$A$333,0),5),0)</f>
        <v>3</v>
      </c>
      <c r="O250" s="11">
        <f>IFERROR(INDEX(FinalOpSharingDE!$A$2:$M$333,MATCH(OperationalSharingDetail!$F250,FinalOpSharingDE!$A$2:$A$333,0),10),0)</f>
        <v>0</v>
      </c>
      <c r="P250" s="11">
        <f t="shared" si="12"/>
        <v>21</v>
      </c>
      <c r="Q250" s="11">
        <f t="shared" si="13"/>
        <v>21</v>
      </c>
      <c r="S250" s="29">
        <f t="shared" si="14"/>
        <v>21</v>
      </c>
      <c r="T250" s="32">
        <f t="shared" si="15"/>
        <v>0</v>
      </c>
    </row>
    <row r="251" spans="1:20" x14ac:dyDescent="0.25">
      <c r="A251" s="2">
        <v>2021</v>
      </c>
      <c r="B251" s="2" t="s">
        <v>384</v>
      </c>
      <c r="C251" s="3" t="s">
        <v>255</v>
      </c>
      <c r="D251" s="2" t="s">
        <v>728</v>
      </c>
      <c r="E251" s="2" t="s">
        <v>728</v>
      </c>
      <c r="F251" s="3" t="s">
        <v>255</v>
      </c>
      <c r="G251" s="3" t="s">
        <v>651</v>
      </c>
      <c r="H251" s="11">
        <f>IFERROR(INDEX(FinalOpSharingDE!$A$2:$M$333,MATCH(OperationalSharingDetail!$F251,FinalOpSharingDE!$A$2:$A$333,0),3),0)</f>
        <v>8</v>
      </c>
      <c r="I251" s="11">
        <f>IFERROR(INDEX(FinalOpSharingDE!$A$2:$M$333,MATCH(OperationalSharingDetail!$F251,FinalOpSharingDE!$A$2:$A$333,0),8),0)</f>
        <v>5</v>
      </c>
      <c r="J251" s="11">
        <f>IFERROR(INDEX(FinalOpSharingDE!$A$2:$M$333,MATCH(OperationalSharingDetail!$F251,FinalOpSharingDE!$A$2:$A$333,0),6),0)</f>
        <v>5</v>
      </c>
      <c r="K251" s="11">
        <f>IFERROR(INDEX(FinalOpSharingDE!$A$2:$M$333,MATCH(OperationalSharingDetail!$F251,FinalOpSharingDE!$A$2:$A$333,0),9),0)</f>
        <v>0</v>
      </c>
      <c r="L251" s="11">
        <f>IFERROR(INDEX(FinalOpSharingDE!$A$2:$M$333,MATCH(OperationalSharingDetail!$F251,FinalOpSharingDE!$A$2:$A$333,0),7),0)</f>
        <v>0</v>
      </c>
      <c r="M251" s="11">
        <f>IFERROR(INDEX(FinalOpSharingDE!$A$2:$M$333,MATCH(OperationalSharingDetail!$F251,FinalOpSharingDE!$A$2:$A$333,0),4),0)</f>
        <v>0</v>
      </c>
      <c r="N251" s="11">
        <f>IFERROR(INDEX(FinalOpSharingDE!$A$2:$M$333,MATCH(OperationalSharingDetail!$F251,FinalOpSharingDE!$A$2:$A$333,0),5),0)</f>
        <v>0</v>
      </c>
      <c r="O251" s="11">
        <f>IFERROR(INDEX(FinalOpSharingDE!$A$2:$M$333,MATCH(OperationalSharingDetail!$F251,FinalOpSharingDE!$A$2:$A$333,0),10),0)</f>
        <v>0</v>
      </c>
      <c r="P251" s="11">
        <f t="shared" si="12"/>
        <v>18</v>
      </c>
      <c r="Q251" s="11">
        <f t="shared" si="13"/>
        <v>18</v>
      </c>
      <c r="S251" s="29">
        <f t="shared" si="14"/>
        <v>18</v>
      </c>
      <c r="T251" s="32">
        <f t="shared" si="15"/>
        <v>0</v>
      </c>
    </row>
    <row r="252" spans="1:20" x14ac:dyDescent="0.25">
      <c r="A252" s="2">
        <v>2021</v>
      </c>
      <c r="B252" s="2" t="s">
        <v>384</v>
      </c>
      <c r="C252" s="3" t="s">
        <v>256</v>
      </c>
      <c r="D252" s="2" t="s">
        <v>728</v>
      </c>
      <c r="E252" s="2" t="s">
        <v>728</v>
      </c>
      <c r="F252" s="3" t="s">
        <v>256</v>
      </c>
      <c r="G252" s="3" t="s">
        <v>652</v>
      </c>
      <c r="H252" s="11">
        <f>IFERROR(INDEX(FinalOpSharingDE!$A$2:$M$333,MATCH(OperationalSharingDetail!$F252,FinalOpSharingDE!$A$2:$A$333,0),3),0)</f>
        <v>0</v>
      </c>
      <c r="I252" s="11">
        <f>IFERROR(INDEX(FinalOpSharingDE!$A$2:$M$333,MATCH(OperationalSharingDetail!$F252,FinalOpSharingDE!$A$2:$A$333,0),8),0)</f>
        <v>0</v>
      </c>
      <c r="J252" s="11">
        <f>IFERROR(INDEX(FinalOpSharingDE!$A$2:$M$333,MATCH(OperationalSharingDetail!$F252,FinalOpSharingDE!$A$2:$A$333,0),6),0)</f>
        <v>0</v>
      </c>
      <c r="K252" s="11">
        <f>IFERROR(INDEX(FinalOpSharingDE!$A$2:$M$333,MATCH(OperationalSharingDetail!$F252,FinalOpSharingDE!$A$2:$A$333,0),9),0)</f>
        <v>5</v>
      </c>
      <c r="L252" s="11">
        <f>IFERROR(INDEX(FinalOpSharingDE!$A$2:$M$333,MATCH(OperationalSharingDetail!$F252,FinalOpSharingDE!$A$2:$A$333,0),7),0)</f>
        <v>0</v>
      </c>
      <c r="M252" s="11">
        <f>IFERROR(INDEX(FinalOpSharingDE!$A$2:$M$333,MATCH(OperationalSharingDetail!$F252,FinalOpSharingDE!$A$2:$A$333,0),4),0)</f>
        <v>0</v>
      </c>
      <c r="N252" s="11">
        <f>IFERROR(INDEX(FinalOpSharingDE!$A$2:$M$333,MATCH(OperationalSharingDetail!$F252,FinalOpSharingDE!$A$2:$A$333,0),5),0)</f>
        <v>0</v>
      </c>
      <c r="O252" s="11">
        <f>IFERROR(INDEX(FinalOpSharingDE!$A$2:$M$333,MATCH(OperationalSharingDetail!$F252,FinalOpSharingDE!$A$2:$A$333,0),10),0)</f>
        <v>0</v>
      </c>
      <c r="P252" s="11">
        <f t="shared" si="12"/>
        <v>5</v>
      </c>
      <c r="Q252" s="11">
        <f t="shared" si="13"/>
        <v>5</v>
      </c>
      <c r="S252" s="29">
        <f t="shared" si="14"/>
        <v>5</v>
      </c>
      <c r="T252" s="32">
        <f t="shared" si="15"/>
        <v>0</v>
      </c>
    </row>
    <row r="253" spans="1:20" x14ac:dyDescent="0.25">
      <c r="A253" s="2">
        <v>2021</v>
      </c>
      <c r="B253" s="2" t="s">
        <v>386</v>
      </c>
      <c r="C253" s="3" t="s">
        <v>257</v>
      </c>
      <c r="D253" s="2" t="s">
        <v>728</v>
      </c>
      <c r="E253" s="2" t="s">
        <v>728</v>
      </c>
      <c r="F253" s="3" t="s">
        <v>257</v>
      </c>
      <c r="G253" s="3" t="s">
        <v>653</v>
      </c>
      <c r="H253" s="11">
        <f>IFERROR(INDEX(FinalOpSharingDE!$A$2:$M$333,MATCH(OperationalSharingDetail!$F253,FinalOpSharingDE!$A$2:$A$333,0),3),0)</f>
        <v>8</v>
      </c>
      <c r="I253" s="11">
        <f>IFERROR(INDEX(FinalOpSharingDE!$A$2:$M$333,MATCH(OperationalSharingDetail!$F253,FinalOpSharingDE!$A$2:$A$333,0),8),0)</f>
        <v>0</v>
      </c>
      <c r="J253" s="11">
        <f>IFERROR(INDEX(FinalOpSharingDE!$A$2:$M$333,MATCH(OperationalSharingDetail!$F253,FinalOpSharingDE!$A$2:$A$333,0),6),0)</f>
        <v>0</v>
      </c>
      <c r="K253" s="11">
        <f>IFERROR(INDEX(FinalOpSharingDE!$A$2:$M$333,MATCH(OperationalSharingDetail!$F253,FinalOpSharingDE!$A$2:$A$333,0),9),0)</f>
        <v>5</v>
      </c>
      <c r="L253" s="11">
        <f>IFERROR(INDEX(FinalOpSharingDE!$A$2:$M$333,MATCH(OperationalSharingDetail!$F253,FinalOpSharingDE!$A$2:$A$333,0),7),0)</f>
        <v>5</v>
      </c>
      <c r="M253" s="11">
        <f>IFERROR(INDEX(FinalOpSharingDE!$A$2:$M$333,MATCH(OperationalSharingDetail!$F253,FinalOpSharingDE!$A$2:$A$333,0),4),0)</f>
        <v>3</v>
      </c>
      <c r="N253" s="11">
        <f>IFERROR(INDEX(FinalOpSharingDE!$A$2:$M$333,MATCH(OperationalSharingDetail!$F253,FinalOpSharingDE!$A$2:$A$333,0),5),0)</f>
        <v>3</v>
      </c>
      <c r="O253" s="11">
        <f>IFERROR(INDEX(FinalOpSharingDE!$A$2:$M$333,MATCH(OperationalSharingDetail!$F253,FinalOpSharingDE!$A$2:$A$333,0),10),0)</f>
        <v>0</v>
      </c>
      <c r="P253" s="11">
        <f t="shared" si="12"/>
        <v>24</v>
      </c>
      <c r="Q253" s="11">
        <f t="shared" si="13"/>
        <v>21</v>
      </c>
      <c r="S253" s="29">
        <f t="shared" si="14"/>
        <v>21</v>
      </c>
      <c r="T253" s="32">
        <f t="shared" si="15"/>
        <v>0</v>
      </c>
    </row>
    <row r="254" spans="1:20" x14ac:dyDescent="0.25">
      <c r="A254" s="2">
        <v>2021</v>
      </c>
      <c r="B254" s="2" t="s">
        <v>384</v>
      </c>
      <c r="C254" s="3" t="s">
        <v>259</v>
      </c>
      <c r="D254" s="2" t="s">
        <v>728</v>
      </c>
      <c r="E254" s="2" t="s">
        <v>728</v>
      </c>
      <c r="F254" s="3" t="s">
        <v>259</v>
      </c>
      <c r="G254" s="3" t="s">
        <v>655</v>
      </c>
      <c r="H254" s="11">
        <f>IFERROR(INDEX(FinalOpSharingDE!$A$2:$M$333,MATCH(OperationalSharingDetail!$F254,FinalOpSharingDE!$A$2:$A$333,0),3),0)</f>
        <v>0</v>
      </c>
      <c r="I254" s="11">
        <f>IFERROR(INDEX(FinalOpSharingDE!$A$2:$M$333,MATCH(OperationalSharingDetail!$F254,FinalOpSharingDE!$A$2:$A$333,0),8),0)</f>
        <v>0</v>
      </c>
      <c r="J254" s="11">
        <f>IFERROR(INDEX(FinalOpSharingDE!$A$2:$M$333,MATCH(OperationalSharingDetail!$F254,FinalOpSharingDE!$A$2:$A$333,0),6),0)</f>
        <v>5</v>
      </c>
      <c r="K254" s="11">
        <f>IFERROR(INDEX(FinalOpSharingDE!$A$2:$M$333,MATCH(OperationalSharingDetail!$F254,FinalOpSharingDE!$A$2:$A$333,0),9),0)</f>
        <v>0</v>
      </c>
      <c r="L254" s="11">
        <f>IFERROR(INDEX(FinalOpSharingDE!$A$2:$M$333,MATCH(OperationalSharingDetail!$F254,FinalOpSharingDE!$A$2:$A$333,0),7),0)</f>
        <v>5</v>
      </c>
      <c r="M254" s="11">
        <f>IFERROR(INDEX(FinalOpSharingDE!$A$2:$M$333,MATCH(OperationalSharingDetail!$F254,FinalOpSharingDE!$A$2:$A$333,0),4),0)</f>
        <v>0</v>
      </c>
      <c r="N254" s="11">
        <f>IFERROR(INDEX(FinalOpSharingDE!$A$2:$M$333,MATCH(OperationalSharingDetail!$F254,FinalOpSharingDE!$A$2:$A$333,0),5),0)</f>
        <v>0</v>
      </c>
      <c r="O254" s="11">
        <f>IFERROR(INDEX(FinalOpSharingDE!$A$2:$M$333,MATCH(OperationalSharingDetail!$F254,FinalOpSharingDE!$A$2:$A$333,0),10),0)</f>
        <v>0</v>
      </c>
      <c r="P254" s="11">
        <f t="shared" si="12"/>
        <v>10</v>
      </c>
      <c r="Q254" s="11">
        <f t="shared" si="13"/>
        <v>10</v>
      </c>
      <c r="S254" s="29">
        <f t="shared" si="14"/>
        <v>10</v>
      </c>
      <c r="T254" s="32">
        <f t="shared" si="15"/>
        <v>0</v>
      </c>
    </row>
    <row r="255" spans="1:20" x14ac:dyDescent="0.25">
      <c r="A255" s="2">
        <v>2021</v>
      </c>
      <c r="B255" s="2" t="s">
        <v>383</v>
      </c>
      <c r="C255" s="3" t="s">
        <v>260</v>
      </c>
      <c r="D255" s="2" t="s">
        <v>728</v>
      </c>
      <c r="E255" s="2" t="s">
        <v>728</v>
      </c>
      <c r="F255" s="3" t="s">
        <v>260</v>
      </c>
      <c r="G255" s="3" t="s">
        <v>656</v>
      </c>
      <c r="H255" s="11">
        <f>IFERROR(INDEX(FinalOpSharingDE!$A$2:$M$333,MATCH(OperationalSharingDetail!$F255,FinalOpSharingDE!$A$2:$A$333,0),3),0)</f>
        <v>0</v>
      </c>
      <c r="I255" s="11">
        <f>IFERROR(INDEX(FinalOpSharingDE!$A$2:$M$333,MATCH(OperationalSharingDetail!$F255,FinalOpSharingDE!$A$2:$A$333,0),8),0)</f>
        <v>5</v>
      </c>
      <c r="J255" s="11">
        <f>IFERROR(INDEX(FinalOpSharingDE!$A$2:$M$333,MATCH(OperationalSharingDetail!$F255,FinalOpSharingDE!$A$2:$A$333,0),6),0)</f>
        <v>0</v>
      </c>
      <c r="K255" s="11">
        <f>IFERROR(INDEX(FinalOpSharingDE!$A$2:$M$333,MATCH(OperationalSharingDetail!$F255,FinalOpSharingDE!$A$2:$A$333,0),9),0)</f>
        <v>0</v>
      </c>
      <c r="L255" s="11">
        <f>IFERROR(INDEX(FinalOpSharingDE!$A$2:$M$333,MATCH(OperationalSharingDetail!$F255,FinalOpSharingDE!$A$2:$A$333,0),7),0)</f>
        <v>0</v>
      </c>
      <c r="M255" s="11">
        <f>IFERROR(INDEX(FinalOpSharingDE!$A$2:$M$333,MATCH(OperationalSharingDetail!$F255,FinalOpSharingDE!$A$2:$A$333,0),4),0)</f>
        <v>0</v>
      </c>
      <c r="N255" s="11">
        <f>IFERROR(INDEX(FinalOpSharingDE!$A$2:$M$333,MATCH(OperationalSharingDetail!$F255,FinalOpSharingDE!$A$2:$A$333,0),5),0)</f>
        <v>0</v>
      </c>
      <c r="O255" s="11">
        <f>IFERROR(INDEX(FinalOpSharingDE!$A$2:$M$333,MATCH(OperationalSharingDetail!$F255,FinalOpSharingDE!$A$2:$A$333,0),10),0)</f>
        <v>0</v>
      </c>
      <c r="P255" s="11">
        <f t="shared" si="12"/>
        <v>5</v>
      </c>
      <c r="Q255" s="11">
        <f t="shared" si="13"/>
        <v>5</v>
      </c>
      <c r="S255" s="29">
        <f t="shared" si="14"/>
        <v>5</v>
      </c>
      <c r="T255" s="32">
        <f t="shared" si="15"/>
        <v>0</v>
      </c>
    </row>
    <row r="256" spans="1:20" x14ac:dyDescent="0.25">
      <c r="A256" s="2">
        <v>2021</v>
      </c>
      <c r="B256" s="2" t="s">
        <v>384</v>
      </c>
      <c r="C256" s="3" t="s">
        <v>261</v>
      </c>
      <c r="D256" s="2" t="s">
        <v>728</v>
      </c>
      <c r="E256" s="2" t="s">
        <v>728</v>
      </c>
      <c r="F256" s="3" t="s">
        <v>261</v>
      </c>
      <c r="G256" s="3" t="s">
        <v>657</v>
      </c>
      <c r="H256" s="11">
        <f>IFERROR(INDEX(FinalOpSharingDE!$A$2:$M$333,MATCH(OperationalSharingDetail!$F256,FinalOpSharingDE!$A$2:$A$333,0),3),0)</f>
        <v>0</v>
      </c>
      <c r="I256" s="11">
        <f>IFERROR(INDEX(FinalOpSharingDE!$A$2:$M$333,MATCH(OperationalSharingDetail!$F256,FinalOpSharingDE!$A$2:$A$333,0),8),0)</f>
        <v>0</v>
      </c>
      <c r="J256" s="11">
        <f>IFERROR(INDEX(FinalOpSharingDE!$A$2:$M$333,MATCH(OperationalSharingDetail!$F256,FinalOpSharingDE!$A$2:$A$333,0),6),0)</f>
        <v>5</v>
      </c>
      <c r="K256" s="11">
        <f>IFERROR(INDEX(FinalOpSharingDE!$A$2:$M$333,MATCH(OperationalSharingDetail!$F256,FinalOpSharingDE!$A$2:$A$333,0),9),0)</f>
        <v>5</v>
      </c>
      <c r="L256" s="11">
        <f>IFERROR(INDEX(FinalOpSharingDE!$A$2:$M$333,MATCH(OperationalSharingDetail!$F256,FinalOpSharingDE!$A$2:$A$333,0),7),0)</f>
        <v>0</v>
      </c>
      <c r="M256" s="11">
        <f>IFERROR(INDEX(FinalOpSharingDE!$A$2:$M$333,MATCH(OperationalSharingDetail!$F256,FinalOpSharingDE!$A$2:$A$333,0),4),0)</f>
        <v>0</v>
      </c>
      <c r="N256" s="11">
        <f>IFERROR(INDEX(FinalOpSharingDE!$A$2:$M$333,MATCH(OperationalSharingDetail!$F256,FinalOpSharingDE!$A$2:$A$333,0),5),0)</f>
        <v>0</v>
      </c>
      <c r="O256" s="11">
        <f>IFERROR(INDEX(FinalOpSharingDE!$A$2:$M$333,MATCH(OperationalSharingDetail!$F256,FinalOpSharingDE!$A$2:$A$333,0),10),0)</f>
        <v>0</v>
      </c>
      <c r="P256" s="11">
        <f t="shared" si="12"/>
        <v>10</v>
      </c>
      <c r="Q256" s="11">
        <f t="shared" si="13"/>
        <v>10</v>
      </c>
      <c r="S256" s="29">
        <f t="shared" si="14"/>
        <v>10</v>
      </c>
      <c r="T256" s="32">
        <f t="shared" si="15"/>
        <v>0</v>
      </c>
    </row>
    <row r="257" spans="1:20" x14ac:dyDescent="0.25">
      <c r="A257" s="2">
        <v>2021</v>
      </c>
      <c r="B257" s="2" t="s">
        <v>383</v>
      </c>
      <c r="C257" s="3" t="s">
        <v>262</v>
      </c>
      <c r="D257" s="2" t="s">
        <v>728</v>
      </c>
      <c r="E257" s="2" t="s">
        <v>728</v>
      </c>
      <c r="F257" s="3" t="s">
        <v>262</v>
      </c>
      <c r="G257" s="3" t="s">
        <v>658</v>
      </c>
      <c r="H257" s="11">
        <f>IFERROR(INDEX(FinalOpSharingDE!$A$2:$M$333,MATCH(OperationalSharingDetail!$F257,FinalOpSharingDE!$A$2:$A$333,0),3),0)</f>
        <v>8</v>
      </c>
      <c r="I257" s="11">
        <f>IFERROR(INDEX(FinalOpSharingDE!$A$2:$M$333,MATCH(OperationalSharingDetail!$F257,FinalOpSharingDE!$A$2:$A$333,0),8),0)</f>
        <v>0</v>
      </c>
      <c r="J257" s="11">
        <f>IFERROR(INDEX(FinalOpSharingDE!$A$2:$M$333,MATCH(OperationalSharingDetail!$F257,FinalOpSharingDE!$A$2:$A$333,0),6),0)</f>
        <v>0</v>
      </c>
      <c r="K257" s="11">
        <f>IFERROR(INDEX(FinalOpSharingDE!$A$2:$M$333,MATCH(OperationalSharingDetail!$F257,FinalOpSharingDE!$A$2:$A$333,0),9),0)</f>
        <v>5</v>
      </c>
      <c r="L257" s="11">
        <f>IFERROR(INDEX(FinalOpSharingDE!$A$2:$M$333,MATCH(OperationalSharingDetail!$F257,FinalOpSharingDE!$A$2:$A$333,0),7),0)</f>
        <v>5</v>
      </c>
      <c r="M257" s="11">
        <f>IFERROR(INDEX(FinalOpSharingDE!$A$2:$M$333,MATCH(OperationalSharingDetail!$F257,FinalOpSharingDE!$A$2:$A$333,0),4),0)</f>
        <v>0</v>
      </c>
      <c r="N257" s="11">
        <f>IFERROR(INDEX(FinalOpSharingDE!$A$2:$M$333,MATCH(OperationalSharingDetail!$F257,FinalOpSharingDE!$A$2:$A$333,0),5),0)</f>
        <v>3</v>
      </c>
      <c r="O257" s="11">
        <f>IFERROR(INDEX(FinalOpSharingDE!$A$2:$M$333,MATCH(OperationalSharingDetail!$F257,FinalOpSharingDE!$A$2:$A$333,0),10),0)</f>
        <v>0</v>
      </c>
      <c r="P257" s="11">
        <f t="shared" si="12"/>
        <v>21</v>
      </c>
      <c r="Q257" s="11">
        <f t="shared" si="13"/>
        <v>21</v>
      </c>
      <c r="S257" s="29">
        <f t="shared" si="14"/>
        <v>21</v>
      </c>
      <c r="T257" s="32">
        <f t="shared" si="15"/>
        <v>0</v>
      </c>
    </row>
    <row r="258" spans="1:20" x14ac:dyDescent="0.25">
      <c r="A258" s="2">
        <v>2021</v>
      </c>
      <c r="B258" s="2" t="s">
        <v>386</v>
      </c>
      <c r="C258" s="3" t="s">
        <v>263</v>
      </c>
      <c r="D258" s="2" t="s">
        <v>728</v>
      </c>
      <c r="E258" s="2" t="s">
        <v>728</v>
      </c>
      <c r="F258" s="3" t="s">
        <v>263</v>
      </c>
      <c r="G258" s="3" t="s">
        <v>659</v>
      </c>
      <c r="H258" s="11">
        <f>IFERROR(INDEX(FinalOpSharingDE!$A$2:$M$333,MATCH(OperationalSharingDetail!$F258,FinalOpSharingDE!$A$2:$A$333,0),3),0)</f>
        <v>8</v>
      </c>
      <c r="I258" s="11">
        <f>IFERROR(INDEX(FinalOpSharingDE!$A$2:$M$333,MATCH(OperationalSharingDetail!$F258,FinalOpSharingDE!$A$2:$A$333,0),8),0)</f>
        <v>0</v>
      </c>
      <c r="J258" s="11">
        <f>IFERROR(INDEX(FinalOpSharingDE!$A$2:$M$333,MATCH(OperationalSharingDetail!$F258,FinalOpSharingDE!$A$2:$A$333,0),6),0)</f>
        <v>5</v>
      </c>
      <c r="K258" s="11">
        <f>IFERROR(INDEX(FinalOpSharingDE!$A$2:$M$333,MATCH(OperationalSharingDetail!$F258,FinalOpSharingDE!$A$2:$A$333,0),9),0)</f>
        <v>5</v>
      </c>
      <c r="L258" s="11">
        <f>IFERROR(INDEX(FinalOpSharingDE!$A$2:$M$333,MATCH(OperationalSharingDetail!$F258,FinalOpSharingDE!$A$2:$A$333,0),7),0)</f>
        <v>0</v>
      </c>
      <c r="M258" s="11">
        <f>IFERROR(INDEX(FinalOpSharingDE!$A$2:$M$333,MATCH(OperationalSharingDetail!$F258,FinalOpSharingDE!$A$2:$A$333,0),4),0)</f>
        <v>0</v>
      </c>
      <c r="N258" s="11">
        <f>IFERROR(INDEX(FinalOpSharingDE!$A$2:$M$333,MATCH(OperationalSharingDetail!$F258,FinalOpSharingDE!$A$2:$A$333,0),5),0)</f>
        <v>3</v>
      </c>
      <c r="O258" s="11">
        <f>IFERROR(INDEX(FinalOpSharingDE!$A$2:$M$333,MATCH(OperationalSharingDetail!$F258,FinalOpSharingDE!$A$2:$A$333,0),10),0)</f>
        <v>0</v>
      </c>
      <c r="P258" s="11">
        <f t="shared" si="12"/>
        <v>21</v>
      </c>
      <c r="Q258" s="11">
        <f t="shared" si="13"/>
        <v>21</v>
      </c>
      <c r="S258" s="29">
        <f t="shared" si="14"/>
        <v>21</v>
      </c>
      <c r="T258" s="32">
        <f t="shared" si="15"/>
        <v>0</v>
      </c>
    </row>
    <row r="259" spans="1:20" x14ac:dyDescent="0.25">
      <c r="A259" s="2">
        <v>2021</v>
      </c>
      <c r="B259" s="2" t="s">
        <v>384</v>
      </c>
      <c r="C259" s="3" t="s">
        <v>264</v>
      </c>
      <c r="D259" s="2" t="s">
        <v>728</v>
      </c>
      <c r="E259" s="2" t="s">
        <v>728</v>
      </c>
      <c r="F259" s="3" t="s">
        <v>264</v>
      </c>
      <c r="G259" s="3" t="s">
        <v>660</v>
      </c>
      <c r="H259" s="11">
        <f>IFERROR(INDEX(FinalOpSharingDE!$A$2:$M$333,MATCH(OperationalSharingDetail!$F259,FinalOpSharingDE!$A$2:$A$333,0),3),0)</f>
        <v>0</v>
      </c>
      <c r="I259" s="11">
        <f>IFERROR(INDEX(FinalOpSharingDE!$A$2:$M$333,MATCH(OperationalSharingDetail!$F259,FinalOpSharingDE!$A$2:$A$333,0),8),0)</f>
        <v>0</v>
      </c>
      <c r="J259" s="11">
        <f>IFERROR(INDEX(FinalOpSharingDE!$A$2:$M$333,MATCH(OperationalSharingDetail!$F259,FinalOpSharingDE!$A$2:$A$333,0),6),0)</f>
        <v>5</v>
      </c>
      <c r="K259" s="11">
        <f>IFERROR(INDEX(FinalOpSharingDE!$A$2:$M$333,MATCH(OperationalSharingDetail!$F259,FinalOpSharingDE!$A$2:$A$333,0),9),0)</f>
        <v>0</v>
      </c>
      <c r="L259" s="11">
        <f>IFERROR(INDEX(FinalOpSharingDE!$A$2:$M$333,MATCH(OperationalSharingDetail!$F259,FinalOpSharingDE!$A$2:$A$333,0),7),0)</f>
        <v>0</v>
      </c>
      <c r="M259" s="11">
        <f>IFERROR(INDEX(FinalOpSharingDE!$A$2:$M$333,MATCH(OperationalSharingDetail!$F259,FinalOpSharingDE!$A$2:$A$333,0),4),0)</f>
        <v>0</v>
      </c>
      <c r="N259" s="11">
        <f>IFERROR(INDEX(FinalOpSharingDE!$A$2:$M$333,MATCH(OperationalSharingDetail!$F259,FinalOpSharingDE!$A$2:$A$333,0),5),0)</f>
        <v>0</v>
      </c>
      <c r="O259" s="11">
        <f>IFERROR(INDEX(FinalOpSharingDE!$A$2:$M$333,MATCH(OperationalSharingDetail!$F259,FinalOpSharingDE!$A$2:$A$333,0),10),0)</f>
        <v>0</v>
      </c>
      <c r="P259" s="11">
        <f t="shared" si="12"/>
        <v>5</v>
      </c>
      <c r="Q259" s="11">
        <f t="shared" si="13"/>
        <v>5</v>
      </c>
      <c r="S259" s="29">
        <f t="shared" si="14"/>
        <v>5</v>
      </c>
      <c r="T259" s="32">
        <f t="shared" si="15"/>
        <v>0</v>
      </c>
    </row>
    <row r="260" spans="1:20" x14ac:dyDescent="0.25">
      <c r="A260" s="2">
        <v>2021</v>
      </c>
      <c r="B260" s="2" t="s">
        <v>385</v>
      </c>
      <c r="C260" s="3" t="s">
        <v>367</v>
      </c>
      <c r="D260" s="2" t="s">
        <v>728</v>
      </c>
      <c r="E260" s="2" t="s">
        <v>728</v>
      </c>
      <c r="F260" s="3" t="s">
        <v>402</v>
      </c>
      <c r="G260" s="3" t="s">
        <v>661</v>
      </c>
      <c r="H260" s="11">
        <f>IFERROR(INDEX(FinalOpSharingDE!$A$2:$M$333,MATCH(OperationalSharingDetail!$F260,FinalOpSharingDE!$A$2:$A$333,0),3),0)</f>
        <v>8</v>
      </c>
      <c r="I260" s="11">
        <f>IFERROR(INDEX(FinalOpSharingDE!$A$2:$M$333,MATCH(OperationalSharingDetail!$F260,FinalOpSharingDE!$A$2:$A$333,0),8),0)</f>
        <v>5</v>
      </c>
      <c r="J260" s="11">
        <f>IFERROR(INDEX(FinalOpSharingDE!$A$2:$M$333,MATCH(OperationalSharingDetail!$F260,FinalOpSharingDE!$A$2:$A$333,0),6),0)</f>
        <v>5</v>
      </c>
      <c r="K260" s="11">
        <f>IFERROR(INDEX(FinalOpSharingDE!$A$2:$M$333,MATCH(OperationalSharingDetail!$F260,FinalOpSharingDE!$A$2:$A$333,0),9),0)</f>
        <v>5</v>
      </c>
      <c r="L260" s="11">
        <f>IFERROR(INDEX(FinalOpSharingDE!$A$2:$M$333,MATCH(OperationalSharingDetail!$F260,FinalOpSharingDE!$A$2:$A$333,0),7),0)</f>
        <v>0</v>
      </c>
      <c r="M260" s="11">
        <f>IFERROR(INDEX(FinalOpSharingDE!$A$2:$M$333,MATCH(OperationalSharingDetail!$F260,FinalOpSharingDE!$A$2:$A$333,0),4),0)</f>
        <v>0</v>
      </c>
      <c r="N260" s="11">
        <f>IFERROR(INDEX(FinalOpSharingDE!$A$2:$M$333,MATCH(OperationalSharingDetail!$F260,FinalOpSharingDE!$A$2:$A$333,0),5),0)</f>
        <v>3</v>
      </c>
      <c r="O260" s="11">
        <f>IFERROR(INDEX(FinalOpSharingDE!$A$2:$M$333,MATCH(OperationalSharingDetail!$F260,FinalOpSharingDE!$A$2:$A$333,0),10),0)</f>
        <v>0</v>
      </c>
      <c r="P260" s="11">
        <f t="shared" ref="P260:P323" si="16">SUM(H260:O260)</f>
        <v>26</v>
      </c>
      <c r="Q260" s="11">
        <f t="shared" si="13"/>
        <v>21</v>
      </c>
      <c r="S260" s="29">
        <f t="shared" si="14"/>
        <v>21</v>
      </c>
      <c r="T260" s="32">
        <f t="shared" si="15"/>
        <v>0</v>
      </c>
    </row>
    <row r="261" spans="1:20" x14ac:dyDescent="0.25">
      <c r="A261" s="2">
        <v>2021</v>
      </c>
      <c r="B261" s="2" t="s">
        <v>384</v>
      </c>
      <c r="C261" s="3" t="s">
        <v>265</v>
      </c>
      <c r="D261" s="2" t="s">
        <v>728</v>
      </c>
      <c r="E261" s="2" t="s">
        <v>728</v>
      </c>
      <c r="F261" s="3" t="s">
        <v>265</v>
      </c>
      <c r="G261" s="3" t="s">
        <v>662</v>
      </c>
      <c r="H261" s="11">
        <f>IFERROR(INDEX(FinalOpSharingDE!$A$2:$M$333,MATCH(OperationalSharingDetail!$F261,FinalOpSharingDE!$A$2:$A$333,0),3),0)</f>
        <v>0</v>
      </c>
      <c r="I261" s="11">
        <f>IFERROR(INDEX(FinalOpSharingDE!$A$2:$M$333,MATCH(OperationalSharingDetail!$F261,FinalOpSharingDE!$A$2:$A$333,0),8),0)</f>
        <v>0</v>
      </c>
      <c r="J261" s="11">
        <f>IFERROR(INDEX(FinalOpSharingDE!$A$2:$M$333,MATCH(OperationalSharingDetail!$F261,FinalOpSharingDE!$A$2:$A$333,0),6),0)</f>
        <v>0</v>
      </c>
      <c r="K261" s="11">
        <f>IFERROR(INDEX(FinalOpSharingDE!$A$2:$M$333,MATCH(OperationalSharingDetail!$F261,FinalOpSharingDE!$A$2:$A$333,0),9),0)</f>
        <v>0</v>
      </c>
      <c r="L261" s="11">
        <f>IFERROR(INDEX(FinalOpSharingDE!$A$2:$M$333,MATCH(OperationalSharingDetail!$F261,FinalOpSharingDE!$A$2:$A$333,0),7),0)</f>
        <v>0</v>
      </c>
      <c r="M261" s="11">
        <f>IFERROR(INDEX(FinalOpSharingDE!$A$2:$M$333,MATCH(OperationalSharingDetail!$F261,FinalOpSharingDE!$A$2:$A$333,0),4),0)</f>
        <v>0</v>
      </c>
      <c r="N261" s="11">
        <f>IFERROR(INDEX(FinalOpSharingDE!$A$2:$M$333,MATCH(OperationalSharingDetail!$F261,FinalOpSharingDE!$A$2:$A$333,0),5),0)</f>
        <v>0</v>
      </c>
      <c r="O261" s="11">
        <f>IFERROR(INDEX(FinalOpSharingDE!$A$2:$M$333,MATCH(OperationalSharingDetail!$F261,FinalOpSharingDE!$A$2:$A$333,0),10),0)</f>
        <v>0</v>
      </c>
      <c r="P261" s="11">
        <f t="shared" si="16"/>
        <v>0</v>
      </c>
      <c r="Q261" s="11">
        <f t="shared" ref="Q261:Q324" si="17">IF(P261&gt;21,21,P261)</f>
        <v>0</v>
      </c>
      <c r="S261" s="29">
        <f t="shared" ref="S261:S324" si="18">IF(P261&lt;22,P261,21)</f>
        <v>0</v>
      </c>
      <c r="T261" s="32">
        <f t="shared" ref="T261:T324" si="19">S261-Q261</f>
        <v>0</v>
      </c>
    </row>
    <row r="262" spans="1:20" x14ac:dyDescent="0.25">
      <c r="A262" s="2">
        <v>2021</v>
      </c>
      <c r="B262" s="2" t="s">
        <v>387</v>
      </c>
      <c r="C262" s="3" t="s">
        <v>267</v>
      </c>
      <c r="D262" s="2" t="s">
        <v>728</v>
      </c>
      <c r="E262" s="2" t="s">
        <v>728</v>
      </c>
      <c r="F262" s="3" t="s">
        <v>267</v>
      </c>
      <c r="G262" s="3" t="s">
        <v>664</v>
      </c>
      <c r="H262" s="11">
        <f>IFERROR(INDEX(FinalOpSharingDE!$A$2:$M$333,MATCH(OperationalSharingDetail!$F262,FinalOpSharingDE!$A$2:$A$333,0),3),0)</f>
        <v>0</v>
      </c>
      <c r="I262" s="11">
        <f>IFERROR(INDEX(FinalOpSharingDE!$A$2:$M$333,MATCH(OperationalSharingDetail!$F262,FinalOpSharingDE!$A$2:$A$333,0),8),0)</f>
        <v>0</v>
      </c>
      <c r="J262" s="11">
        <f>IFERROR(INDEX(FinalOpSharingDE!$A$2:$M$333,MATCH(OperationalSharingDetail!$F262,FinalOpSharingDE!$A$2:$A$333,0),6),0)</f>
        <v>0</v>
      </c>
      <c r="K262" s="11">
        <f>IFERROR(INDEX(FinalOpSharingDE!$A$2:$M$333,MATCH(OperationalSharingDetail!$F262,FinalOpSharingDE!$A$2:$A$333,0),9),0)</f>
        <v>0</v>
      </c>
      <c r="L262" s="11">
        <f>IFERROR(INDEX(FinalOpSharingDE!$A$2:$M$333,MATCH(OperationalSharingDetail!$F262,FinalOpSharingDE!$A$2:$A$333,0),7),0)</f>
        <v>0</v>
      </c>
      <c r="M262" s="11">
        <f>IFERROR(INDEX(FinalOpSharingDE!$A$2:$M$333,MATCH(OperationalSharingDetail!$F262,FinalOpSharingDE!$A$2:$A$333,0),4),0)</f>
        <v>0</v>
      </c>
      <c r="N262" s="11">
        <f>IFERROR(INDEX(FinalOpSharingDE!$A$2:$M$333,MATCH(OperationalSharingDetail!$F262,FinalOpSharingDE!$A$2:$A$333,0),5),0)</f>
        <v>0</v>
      </c>
      <c r="O262" s="11">
        <f>IFERROR(INDEX(FinalOpSharingDE!$A$2:$M$333,MATCH(OperationalSharingDetail!$F262,FinalOpSharingDE!$A$2:$A$333,0),10),0)</f>
        <v>0</v>
      </c>
      <c r="P262" s="11">
        <f t="shared" si="16"/>
        <v>0</v>
      </c>
      <c r="Q262" s="11">
        <f t="shared" si="17"/>
        <v>0</v>
      </c>
      <c r="S262" s="29">
        <f t="shared" si="18"/>
        <v>0</v>
      </c>
      <c r="T262" s="32">
        <f t="shared" si="19"/>
        <v>0</v>
      </c>
    </row>
    <row r="263" spans="1:20" x14ac:dyDescent="0.25">
      <c r="A263" s="2">
        <v>2021</v>
      </c>
      <c r="B263" s="2" t="s">
        <v>385</v>
      </c>
      <c r="C263" s="3" t="s">
        <v>266</v>
      </c>
      <c r="D263" s="2" t="s">
        <v>728</v>
      </c>
      <c r="E263" s="2" t="s">
        <v>728</v>
      </c>
      <c r="F263" s="3" t="s">
        <v>266</v>
      </c>
      <c r="G263" s="3" t="s">
        <v>663</v>
      </c>
      <c r="H263" s="11">
        <f>IFERROR(INDEX(FinalOpSharingDE!$A$2:$M$333,MATCH(OperationalSharingDetail!$F263,FinalOpSharingDE!$A$2:$A$333,0),3),0)</f>
        <v>8</v>
      </c>
      <c r="I263" s="11">
        <f>IFERROR(INDEX(FinalOpSharingDE!$A$2:$M$333,MATCH(OperationalSharingDetail!$F263,FinalOpSharingDE!$A$2:$A$333,0),8),0)</f>
        <v>5</v>
      </c>
      <c r="J263" s="11">
        <f>IFERROR(INDEX(FinalOpSharingDE!$A$2:$M$333,MATCH(OperationalSharingDetail!$F263,FinalOpSharingDE!$A$2:$A$333,0),6),0)</f>
        <v>5</v>
      </c>
      <c r="K263" s="11">
        <f>IFERROR(INDEX(FinalOpSharingDE!$A$2:$M$333,MATCH(OperationalSharingDetail!$F263,FinalOpSharingDE!$A$2:$A$333,0),9),0)</f>
        <v>0</v>
      </c>
      <c r="L263" s="11">
        <f>IFERROR(INDEX(FinalOpSharingDE!$A$2:$M$333,MATCH(OperationalSharingDetail!$F263,FinalOpSharingDE!$A$2:$A$333,0),7),0)</f>
        <v>0</v>
      </c>
      <c r="M263" s="11">
        <f>IFERROR(INDEX(FinalOpSharingDE!$A$2:$M$333,MATCH(OperationalSharingDetail!$F263,FinalOpSharingDE!$A$2:$A$333,0),4),0)</f>
        <v>0</v>
      </c>
      <c r="N263" s="11">
        <f>IFERROR(INDEX(FinalOpSharingDE!$A$2:$M$333,MATCH(OperationalSharingDetail!$F263,FinalOpSharingDE!$A$2:$A$333,0),5),0)</f>
        <v>0</v>
      </c>
      <c r="O263" s="11">
        <f>IFERROR(INDEX(FinalOpSharingDE!$A$2:$M$333,MATCH(OperationalSharingDetail!$F263,FinalOpSharingDE!$A$2:$A$333,0),10),0)</f>
        <v>0</v>
      </c>
      <c r="P263" s="11">
        <f t="shared" si="16"/>
        <v>18</v>
      </c>
      <c r="Q263" s="11">
        <f t="shared" si="17"/>
        <v>18</v>
      </c>
      <c r="S263" s="29">
        <f t="shared" si="18"/>
        <v>18</v>
      </c>
      <c r="T263" s="32">
        <f t="shared" si="19"/>
        <v>0</v>
      </c>
    </row>
    <row r="264" spans="1:20" x14ac:dyDescent="0.25">
      <c r="A264" s="2">
        <v>2021</v>
      </c>
      <c r="B264" s="2" t="s">
        <v>385</v>
      </c>
      <c r="C264" s="3" t="s">
        <v>269</v>
      </c>
      <c r="D264" s="2" t="s">
        <v>728</v>
      </c>
      <c r="E264" s="2" t="s">
        <v>728</v>
      </c>
      <c r="F264" s="3" t="s">
        <v>269</v>
      </c>
      <c r="G264" s="3" t="s">
        <v>666</v>
      </c>
      <c r="H264" s="11">
        <f>IFERROR(INDEX(FinalOpSharingDE!$A$2:$M$333,MATCH(OperationalSharingDetail!$F264,FinalOpSharingDE!$A$2:$A$333,0),3),0)</f>
        <v>0</v>
      </c>
      <c r="I264" s="11">
        <f>IFERROR(INDEX(FinalOpSharingDE!$A$2:$M$333,MATCH(OperationalSharingDetail!$F264,FinalOpSharingDE!$A$2:$A$333,0),8),0)</f>
        <v>0</v>
      </c>
      <c r="J264" s="11">
        <f>IFERROR(INDEX(FinalOpSharingDE!$A$2:$M$333,MATCH(OperationalSharingDetail!$F264,FinalOpSharingDE!$A$2:$A$333,0),6),0)</f>
        <v>5</v>
      </c>
      <c r="K264" s="11">
        <f>IFERROR(INDEX(FinalOpSharingDE!$A$2:$M$333,MATCH(OperationalSharingDetail!$F264,FinalOpSharingDE!$A$2:$A$333,0),9),0)</f>
        <v>0</v>
      </c>
      <c r="L264" s="11">
        <f>IFERROR(INDEX(FinalOpSharingDE!$A$2:$M$333,MATCH(OperationalSharingDetail!$F264,FinalOpSharingDE!$A$2:$A$333,0),7),0)</f>
        <v>0</v>
      </c>
      <c r="M264" s="11">
        <f>IFERROR(INDEX(FinalOpSharingDE!$A$2:$M$333,MATCH(OperationalSharingDetail!$F264,FinalOpSharingDE!$A$2:$A$333,0),4),0)</f>
        <v>0</v>
      </c>
      <c r="N264" s="11">
        <f>IFERROR(INDEX(FinalOpSharingDE!$A$2:$M$333,MATCH(OperationalSharingDetail!$F264,FinalOpSharingDE!$A$2:$A$333,0),5),0)</f>
        <v>0</v>
      </c>
      <c r="O264" s="11">
        <f>IFERROR(INDEX(FinalOpSharingDE!$A$2:$M$333,MATCH(OperationalSharingDetail!$F264,FinalOpSharingDE!$A$2:$A$333,0),10),0)</f>
        <v>0</v>
      </c>
      <c r="P264" s="11">
        <f t="shared" si="16"/>
        <v>5</v>
      </c>
      <c r="Q264" s="11">
        <f t="shared" si="17"/>
        <v>5</v>
      </c>
      <c r="S264" s="29">
        <f t="shared" si="18"/>
        <v>5</v>
      </c>
      <c r="T264" s="32">
        <f t="shared" si="19"/>
        <v>0</v>
      </c>
    </row>
    <row r="265" spans="1:20" x14ac:dyDescent="0.25">
      <c r="A265" s="2">
        <v>2021</v>
      </c>
      <c r="B265" s="2" t="s">
        <v>384</v>
      </c>
      <c r="C265" s="3" t="s">
        <v>368</v>
      </c>
      <c r="D265" s="2" t="s">
        <v>728</v>
      </c>
      <c r="E265" s="2" t="s">
        <v>728</v>
      </c>
      <c r="F265" s="3" t="s">
        <v>403</v>
      </c>
      <c r="G265" s="3" t="s">
        <v>753</v>
      </c>
      <c r="H265" s="11">
        <f>IFERROR(INDEX(FinalOpSharingDE!$A$2:$M$333,MATCH(OperationalSharingDetail!$F265,FinalOpSharingDE!$A$2:$A$333,0),3),0)</f>
        <v>0</v>
      </c>
      <c r="I265" s="11">
        <f>IFERROR(INDEX(FinalOpSharingDE!$A$2:$M$333,MATCH(OperationalSharingDetail!$F265,FinalOpSharingDE!$A$2:$A$333,0),8),0)</f>
        <v>0</v>
      </c>
      <c r="J265" s="11">
        <f>IFERROR(INDEX(FinalOpSharingDE!$A$2:$M$333,MATCH(OperationalSharingDetail!$F265,FinalOpSharingDE!$A$2:$A$333,0),6),0)</f>
        <v>0</v>
      </c>
      <c r="K265" s="11">
        <f>IFERROR(INDEX(FinalOpSharingDE!$A$2:$M$333,MATCH(OperationalSharingDetail!$F265,FinalOpSharingDE!$A$2:$A$333,0),9),0)</f>
        <v>0</v>
      </c>
      <c r="L265" s="11">
        <f>IFERROR(INDEX(FinalOpSharingDE!$A$2:$M$333,MATCH(OperationalSharingDetail!$F265,FinalOpSharingDE!$A$2:$A$333,0),7),0)</f>
        <v>0</v>
      </c>
      <c r="M265" s="11">
        <f>IFERROR(INDEX(FinalOpSharingDE!$A$2:$M$333,MATCH(OperationalSharingDetail!$F265,FinalOpSharingDE!$A$2:$A$333,0),4),0)</f>
        <v>0</v>
      </c>
      <c r="N265" s="11">
        <f>IFERROR(INDEX(FinalOpSharingDE!$A$2:$M$333,MATCH(OperationalSharingDetail!$F265,FinalOpSharingDE!$A$2:$A$333,0),5),0)</f>
        <v>0</v>
      </c>
      <c r="O265" s="11">
        <f>IFERROR(INDEX(FinalOpSharingDE!$A$2:$M$333,MATCH(OperationalSharingDetail!$F265,FinalOpSharingDE!$A$2:$A$333,0),10),0)</f>
        <v>0</v>
      </c>
      <c r="P265" s="11">
        <f t="shared" si="16"/>
        <v>0</v>
      </c>
      <c r="Q265" s="11">
        <f t="shared" si="17"/>
        <v>0</v>
      </c>
      <c r="S265" s="29">
        <f t="shared" si="18"/>
        <v>0</v>
      </c>
      <c r="T265" s="32">
        <f t="shared" si="19"/>
        <v>0</v>
      </c>
    </row>
    <row r="266" spans="1:20" x14ac:dyDescent="0.25">
      <c r="A266" s="2">
        <v>2021</v>
      </c>
      <c r="B266" s="2" t="s">
        <v>383</v>
      </c>
      <c r="C266" s="3" t="s">
        <v>271</v>
      </c>
      <c r="D266" s="2" t="s">
        <v>728</v>
      </c>
      <c r="E266" s="2" t="s">
        <v>728</v>
      </c>
      <c r="F266" s="3" t="s">
        <v>271</v>
      </c>
      <c r="G266" s="3" t="s">
        <v>668</v>
      </c>
      <c r="H266" s="11">
        <f>IFERROR(INDEX(FinalOpSharingDE!$A$2:$M$333,MATCH(OperationalSharingDetail!$F266,FinalOpSharingDE!$A$2:$A$333,0),3),0)</f>
        <v>8</v>
      </c>
      <c r="I266" s="11">
        <f>IFERROR(INDEX(FinalOpSharingDE!$A$2:$M$333,MATCH(OperationalSharingDetail!$F266,FinalOpSharingDE!$A$2:$A$333,0),8),0)</f>
        <v>5</v>
      </c>
      <c r="J266" s="11">
        <f>IFERROR(INDEX(FinalOpSharingDE!$A$2:$M$333,MATCH(OperationalSharingDetail!$F266,FinalOpSharingDE!$A$2:$A$333,0),6),0)</f>
        <v>5</v>
      </c>
      <c r="K266" s="11">
        <f>IFERROR(INDEX(FinalOpSharingDE!$A$2:$M$333,MATCH(OperationalSharingDetail!$F266,FinalOpSharingDE!$A$2:$A$333,0),9),0)</f>
        <v>0</v>
      </c>
      <c r="L266" s="11">
        <f>IFERROR(INDEX(FinalOpSharingDE!$A$2:$M$333,MATCH(OperationalSharingDetail!$F266,FinalOpSharingDE!$A$2:$A$333,0),7),0)</f>
        <v>0</v>
      </c>
      <c r="M266" s="11">
        <f>IFERROR(INDEX(FinalOpSharingDE!$A$2:$M$333,MATCH(OperationalSharingDetail!$F266,FinalOpSharingDE!$A$2:$A$333,0),4),0)</f>
        <v>0</v>
      </c>
      <c r="N266" s="11">
        <f>IFERROR(INDEX(FinalOpSharingDE!$A$2:$M$333,MATCH(OperationalSharingDetail!$F266,FinalOpSharingDE!$A$2:$A$333,0),5),0)</f>
        <v>3</v>
      </c>
      <c r="O266" s="11">
        <f>IFERROR(INDEX(FinalOpSharingDE!$A$2:$M$333,MATCH(OperationalSharingDetail!$F266,FinalOpSharingDE!$A$2:$A$333,0),10),0)</f>
        <v>0</v>
      </c>
      <c r="P266" s="11">
        <f t="shared" si="16"/>
        <v>21</v>
      </c>
      <c r="Q266" s="11">
        <f t="shared" si="17"/>
        <v>21</v>
      </c>
      <c r="S266" s="29">
        <f t="shared" si="18"/>
        <v>21</v>
      </c>
      <c r="T266" s="32">
        <f t="shared" si="19"/>
        <v>0</v>
      </c>
    </row>
    <row r="267" spans="1:20" x14ac:dyDescent="0.25">
      <c r="A267" s="2">
        <v>2021</v>
      </c>
      <c r="B267" s="2" t="s">
        <v>382</v>
      </c>
      <c r="C267" s="3" t="s">
        <v>272</v>
      </c>
      <c r="D267" s="2" t="s">
        <v>728</v>
      </c>
      <c r="E267" s="2" t="s">
        <v>728</v>
      </c>
      <c r="F267" s="3" t="s">
        <v>272</v>
      </c>
      <c r="G267" s="3" t="s">
        <v>754</v>
      </c>
      <c r="H267" s="11">
        <f>IFERROR(INDEX(FinalOpSharingDE!$A$2:$M$333,MATCH(OperationalSharingDetail!$F267,FinalOpSharingDE!$A$2:$A$333,0),3),0)</f>
        <v>0</v>
      </c>
      <c r="I267" s="11">
        <f>IFERROR(INDEX(FinalOpSharingDE!$A$2:$M$333,MATCH(OperationalSharingDetail!$F267,FinalOpSharingDE!$A$2:$A$333,0),8),0)</f>
        <v>0</v>
      </c>
      <c r="J267" s="11">
        <f>IFERROR(INDEX(FinalOpSharingDE!$A$2:$M$333,MATCH(OperationalSharingDetail!$F267,FinalOpSharingDE!$A$2:$A$333,0),6),0)</f>
        <v>0</v>
      </c>
      <c r="K267" s="11">
        <f>IFERROR(INDEX(FinalOpSharingDE!$A$2:$M$333,MATCH(OperationalSharingDetail!$F267,FinalOpSharingDE!$A$2:$A$333,0),9),0)</f>
        <v>0</v>
      </c>
      <c r="L267" s="11">
        <f>IFERROR(INDEX(FinalOpSharingDE!$A$2:$M$333,MATCH(OperationalSharingDetail!$F267,FinalOpSharingDE!$A$2:$A$333,0),7),0)</f>
        <v>0</v>
      </c>
      <c r="M267" s="11">
        <f>IFERROR(INDEX(FinalOpSharingDE!$A$2:$M$333,MATCH(OperationalSharingDetail!$F267,FinalOpSharingDE!$A$2:$A$333,0),4),0)</f>
        <v>0</v>
      </c>
      <c r="N267" s="11">
        <f>IFERROR(INDEX(FinalOpSharingDE!$A$2:$M$333,MATCH(OperationalSharingDetail!$F267,FinalOpSharingDE!$A$2:$A$333,0),5),0)</f>
        <v>0</v>
      </c>
      <c r="O267" s="11">
        <f>IFERROR(INDEX(FinalOpSharingDE!$A$2:$M$333,MATCH(OperationalSharingDetail!$F267,FinalOpSharingDE!$A$2:$A$333,0),10),0)</f>
        <v>0</v>
      </c>
      <c r="P267" s="11">
        <f t="shared" si="16"/>
        <v>0</v>
      </c>
      <c r="Q267" s="11">
        <f t="shared" si="17"/>
        <v>0</v>
      </c>
      <c r="S267" s="29">
        <f t="shared" si="18"/>
        <v>0</v>
      </c>
      <c r="T267" s="32">
        <f t="shared" si="19"/>
        <v>0</v>
      </c>
    </row>
    <row r="268" spans="1:20" x14ac:dyDescent="0.25">
      <c r="A268" s="2">
        <v>2021</v>
      </c>
      <c r="B268" s="2" t="s">
        <v>389</v>
      </c>
      <c r="C268" s="3" t="s">
        <v>273</v>
      </c>
      <c r="D268" s="2" t="s">
        <v>728</v>
      </c>
      <c r="E268" s="2" t="s">
        <v>728</v>
      </c>
      <c r="F268" s="3" t="s">
        <v>273</v>
      </c>
      <c r="G268" s="3" t="s">
        <v>670</v>
      </c>
      <c r="H268" s="11">
        <f>IFERROR(INDEX(FinalOpSharingDE!$A$2:$M$333,MATCH(OperationalSharingDetail!$F268,FinalOpSharingDE!$A$2:$A$333,0),3),0)</f>
        <v>0</v>
      </c>
      <c r="I268" s="11">
        <f>IFERROR(INDEX(FinalOpSharingDE!$A$2:$M$333,MATCH(OperationalSharingDetail!$F268,FinalOpSharingDE!$A$2:$A$333,0),8),0)</f>
        <v>0</v>
      </c>
      <c r="J268" s="11">
        <f>IFERROR(INDEX(FinalOpSharingDE!$A$2:$M$333,MATCH(OperationalSharingDetail!$F268,FinalOpSharingDE!$A$2:$A$333,0),6),0)</f>
        <v>5</v>
      </c>
      <c r="K268" s="11">
        <f>IFERROR(INDEX(FinalOpSharingDE!$A$2:$M$333,MATCH(OperationalSharingDetail!$F268,FinalOpSharingDE!$A$2:$A$333,0),9),0)</f>
        <v>5</v>
      </c>
      <c r="L268" s="11">
        <f>IFERROR(INDEX(FinalOpSharingDE!$A$2:$M$333,MATCH(OperationalSharingDetail!$F268,FinalOpSharingDE!$A$2:$A$333,0),7),0)</f>
        <v>5</v>
      </c>
      <c r="M268" s="11">
        <f>IFERROR(INDEX(FinalOpSharingDE!$A$2:$M$333,MATCH(OperationalSharingDetail!$F268,FinalOpSharingDE!$A$2:$A$333,0),4),0)</f>
        <v>3</v>
      </c>
      <c r="N268" s="11">
        <f>IFERROR(INDEX(FinalOpSharingDE!$A$2:$M$333,MATCH(OperationalSharingDetail!$F268,FinalOpSharingDE!$A$2:$A$333,0),5),0)</f>
        <v>0</v>
      </c>
      <c r="O268" s="11">
        <f>IFERROR(INDEX(FinalOpSharingDE!$A$2:$M$333,MATCH(OperationalSharingDetail!$F268,FinalOpSharingDE!$A$2:$A$333,0),10),0)</f>
        <v>3</v>
      </c>
      <c r="P268" s="11">
        <f t="shared" si="16"/>
        <v>21</v>
      </c>
      <c r="Q268" s="11">
        <f t="shared" si="17"/>
        <v>21</v>
      </c>
      <c r="S268" s="29">
        <f t="shared" si="18"/>
        <v>21</v>
      </c>
      <c r="T268" s="32">
        <f t="shared" si="19"/>
        <v>0</v>
      </c>
    </row>
    <row r="269" spans="1:20" x14ac:dyDescent="0.25">
      <c r="A269" s="2">
        <v>2021</v>
      </c>
      <c r="B269" s="2" t="s">
        <v>381</v>
      </c>
      <c r="C269" s="3" t="s">
        <v>274</v>
      </c>
      <c r="D269" s="2" t="s">
        <v>728</v>
      </c>
      <c r="E269" s="2" t="s">
        <v>728</v>
      </c>
      <c r="F269" s="3" t="s">
        <v>274</v>
      </c>
      <c r="G269" s="3" t="s">
        <v>671</v>
      </c>
      <c r="H269" s="11">
        <f>IFERROR(INDEX(FinalOpSharingDE!$A$2:$M$333,MATCH(OperationalSharingDetail!$F269,FinalOpSharingDE!$A$2:$A$333,0),3),0)</f>
        <v>0</v>
      </c>
      <c r="I269" s="11">
        <f>IFERROR(INDEX(FinalOpSharingDE!$A$2:$M$333,MATCH(OperationalSharingDetail!$F269,FinalOpSharingDE!$A$2:$A$333,0),8),0)</f>
        <v>0</v>
      </c>
      <c r="J269" s="11">
        <f>IFERROR(INDEX(FinalOpSharingDE!$A$2:$M$333,MATCH(OperationalSharingDetail!$F269,FinalOpSharingDE!$A$2:$A$333,0),6),0)</f>
        <v>0</v>
      </c>
      <c r="K269" s="11">
        <f>IFERROR(INDEX(FinalOpSharingDE!$A$2:$M$333,MATCH(OperationalSharingDetail!$F269,FinalOpSharingDE!$A$2:$A$333,0),9),0)</f>
        <v>0</v>
      </c>
      <c r="L269" s="11">
        <f>IFERROR(INDEX(FinalOpSharingDE!$A$2:$M$333,MATCH(OperationalSharingDetail!$F269,FinalOpSharingDE!$A$2:$A$333,0),7),0)</f>
        <v>0</v>
      </c>
      <c r="M269" s="11">
        <f>IFERROR(INDEX(FinalOpSharingDE!$A$2:$M$333,MATCH(OperationalSharingDetail!$F269,FinalOpSharingDE!$A$2:$A$333,0),4),0)</f>
        <v>0</v>
      </c>
      <c r="N269" s="11">
        <f>IFERROR(INDEX(FinalOpSharingDE!$A$2:$M$333,MATCH(OperationalSharingDetail!$F269,FinalOpSharingDE!$A$2:$A$333,0),5),0)</f>
        <v>0</v>
      </c>
      <c r="O269" s="11">
        <f>IFERROR(INDEX(FinalOpSharingDE!$A$2:$M$333,MATCH(OperationalSharingDetail!$F269,FinalOpSharingDE!$A$2:$A$333,0),10),0)</f>
        <v>0</v>
      </c>
      <c r="P269" s="11">
        <f t="shared" si="16"/>
        <v>0</v>
      </c>
      <c r="Q269" s="11">
        <f t="shared" si="17"/>
        <v>0</v>
      </c>
      <c r="S269" s="29">
        <f t="shared" si="18"/>
        <v>0</v>
      </c>
      <c r="T269" s="32">
        <f t="shared" si="19"/>
        <v>0</v>
      </c>
    </row>
    <row r="270" spans="1:20" x14ac:dyDescent="0.25">
      <c r="A270" s="2">
        <v>2021</v>
      </c>
      <c r="B270" s="2" t="s">
        <v>381</v>
      </c>
      <c r="C270" s="3" t="s">
        <v>268</v>
      </c>
      <c r="D270" s="2" t="s">
        <v>728</v>
      </c>
      <c r="E270" s="2" t="s">
        <v>728</v>
      </c>
      <c r="F270" s="3" t="s">
        <v>268</v>
      </c>
      <c r="G270" s="3" t="s">
        <v>665</v>
      </c>
      <c r="H270" s="11">
        <f>IFERROR(INDEX(FinalOpSharingDE!$A$2:$M$333,MATCH(OperationalSharingDetail!$F270,FinalOpSharingDE!$A$2:$A$333,0),3),0)</f>
        <v>0</v>
      </c>
      <c r="I270" s="11">
        <f>IFERROR(INDEX(FinalOpSharingDE!$A$2:$M$333,MATCH(OperationalSharingDetail!$F270,FinalOpSharingDE!$A$2:$A$333,0),8),0)</f>
        <v>0</v>
      </c>
      <c r="J270" s="11">
        <f>IFERROR(INDEX(FinalOpSharingDE!$A$2:$M$333,MATCH(OperationalSharingDetail!$F270,FinalOpSharingDE!$A$2:$A$333,0),6),0)</f>
        <v>5</v>
      </c>
      <c r="K270" s="11">
        <f>IFERROR(INDEX(FinalOpSharingDE!$A$2:$M$333,MATCH(OperationalSharingDetail!$F270,FinalOpSharingDE!$A$2:$A$333,0),9),0)</f>
        <v>5</v>
      </c>
      <c r="L270" s="11">
        <f>IFERROR(INDEX(FinalOpSharingDE!$A$2:$M$333,MATCH(OperationalSharingDetail!$F270,FinalOpSharingDE!$A$2:$A$333,0),7),0)</f>
        <v>5</v>
      </c>
      <c r="M270" s="11">
        <f>IFERROR(INDEX(FinalOpSharingDE!$A$2:$M$333,MATCH(OperationalSharingDetail!$F270,FinalOpSharingDE!$A$2:$A$333,0),4),0)</f>
        <v>3</v>
      </c>
      <c r="N270" s="11">
        <f>IFERROR(INDEX(FinalOpSharingDE!$A$2:$M$333,MATCH(OperationalSharingDetail!$F270,FinalOpSharingDE!$A$2:$A$333,0),5),0)</f>
        <v>0</v>
      </c>
      <c r="O270" s="11">
        <f>IFERROR(INDEX(FinalOpSharingDE!$A$2:$M$333,MATCH(OperationalSharingDetail!$F270,FinalOpSharingDE!$A$2:$A$333,0),10),0)</f>
        <v>3</v>
      </c>
      <c r="P270" s="11">
        <f t="shared" si="16"/>
        <v>21</v>
      </c>
      <c r="Q270" s="11">
        <f t="shared" si="17"/>
        <v>21</v>
      </c>
      <c r="S270" s="29">
        <f t="shared" si="18"/>
        <v>21</v>
      </c>
      <c r="T270" s="32">
        <f t="shared" si="19"/>
        <v>0</v>
      </c>
    </row>
    <row r="271" spans="1:20" x14ac:dyDescent="0.25">
      <c r="A271" s="2">
        <v>2021</v>
      </c>
      <c r="B271" s="2" t="s">
        <v>385</v>
      </c>
      <c r="C271" s="3" t="s">
        <v>270</v>
      </c>
      <c r="D271" s="2" t="s">
        <v>728</v>
      </c>
      <c r="E271" s="2" t="s">
        <v>728</v>
      </c>
      <c r="F271" s="3" t="s">
        <v>270</v>
      </c>
      <c r="G271" s="3" t="s">
        <v>755</v>
      </c>
      <c r="H271" s="11">
        <f>IFERROR(INDEX(FinalOpSharingDE!$A$2:$M$333,MATCH(OperationalSharingDetail!$F271,FinalOpSharingDE!$A$2:$A$333,0),3),0)</f>
        <v>8</v>
      </c>
      <c r="I271" s="11">
        <f>IFERROR(INDEX(FinalOpSharingDE!$A$2:$M$333,MATCH(OperationalSharingDetail!$F271,FinalOpSharingDE!$A$2:$A$333,0),8),0)</f>
        <v>5</v>
      </c>
      <c r="J271" s="11">
        <f>IFERROR(INDEX(FinalOpSharingDE!$A$2:$M$333,MATCH(OperationalSharingDetail!$F271,FinalOpSharingDE!$A$2:$A$333,0),6),0)</f>
        <v>0</v>
      </c>
      <c r="K271" s="11">
        <f>IFERROR(INDEX(FinalOpSharingDE!$A$2:$M$333,MATCH(OperationalSharingDetail!$F271,FinalOpSharingDE!$A$2:$A$333,0),9),0)</f>
        <v>5</v>
      </c>
      <c r="L271" s="11">
        <f>IFERROR(INDEX(FinalOpSharingDE!$A$2:$M$333,MATCH(OperationalSharingDetail!$F271,FinalOpSharingDE!$A$2:$A$333,0),7),0)</f>
        <v>5</v>
      </c>
      <c r="M271" s="11">
        <f>IFERROR(INDEX(FinalOpSharingDE!$A$2:$M$333,MATCH(OperationalSharingDetail!$F271,FinalOpSharingDE!$A$2:$A$333,0),4),0)</f>
        <v>0</v>
      </c>
      <c r="N271" s="11">
        <f>IFERROR(INDEX(FinalOpSharingDE!$A$2:$M$333,MATCH(OperationalSharingDetail!$F271,FinalOpSharingDE!$A$2:$A$333,0),5),0)</f>
        <v>0</v>
      </c>
      <c r="O271" s="11">
        <f>IFERROR(INDEX(FinalOpSharingDE!$A$2:$M$333,MATCH(OperationalSharingDetail!$F271,FinalOpSharingDE!$A$2:$A$333,0),10),0)</f>
        <v>0</v>
      </c>
      <c r="P271" s="11">
        <f t="shared" si="16"/>
        <v>23</v>
      </c>
      <c r="Q271" s="11">
        <f t="shared" si="17"/>
        <v>21</v>
      </c>
      <c r="S271" s="29">
        <f t="shared" si="18"/>
        <v>21</v>
      </c>
      <c r="T271" s="32">
        <f t="shared" si="19"/>
        <v>0</v>
      </c>
    </row>
    <row r="272" spans="1:20" x14ac:dyDescent="0.25">
      <c r="A272" s="2">
        <v>2021</v>
      </c>
      <c r="B272" s="2" t="s">
        <v>385</v>
      </c>
      <c r="C272" s="3" t="s">
        <v>275</v>
      </c>
      <c r="D272" s="2" t="s">
        <v>728</v>
      </c>
      <c r="E272" s="2" t="s">
        <v>728</v>
      </c>
      <c r="F272" s="3" t="s">
        <v>275</v>
      </c>
      <c r="G272" s="3" t="s">
        <v>672</v>
      </c>
      <c r="H272" s="11">
        <f>IFERROR(INDEX(FinalOpSharingDE!$A$2:$M$333,MATCH(OperationalSharingDetail!$F272,FinalOpSharingDE!$A$2:$A$333,0),3),0)</f>
        <v>0</v>
      </c>
      <c r="I272" s="11">
        <f>IFERROR(INDEX(FinalOpSharingDE!$A$2:$M$333,MATCH(OperationalSharingDetail!$F272,FinalOpSharingDE!$A$2:$A$333,0),8),0)</f>
        <v>0</v>
      </c>
      <c r="J272" s="11">
        <f>IFERROR(INDEX(FinalOpSharingDE!$A$2:$M$333,MATCH(OperationalSharingDetail!$F272,FinalOpSharingDE!$A$2:$A$333,0),6),0)</f>
        <v>0</v>
      </c>
      <c r="K272" s="11">
        <f>IFERROR(INDEX(FinalOpSharingDE!$A$2:$M$333,MATCH(OperationalSharingDetail!$F272,FinalOpSharingDE!$A$2:$A$333,0),9),0)</f>
        <v>0</v>
      </c>
      <c r="L272" s="11">
        <f>IFERROR(INDEX(FinalOpSharingDE!$A$2:$M$333,MATCH(OperationalSharingDetail!$F272,FinalOpSharingDE!$A$2:$A$333,0),7),0)</f>
        <v>0</v>
      </c>
      <c r="M272" s="11">
        <f>IFERROR(INDEX(FinalOpSharingDE!$A$2:$M$333,MATCH(OperationalSharingDetail!$F272,FinalOpSharingDE!$A$2:$A$333,0),4),0)</f>
        <v>0</v>
      </c>
      <c r="N272" s="11">
        <f>IFERROR(INDEX(FinalOpSharingDE!$A$2:$M$333,MATCH(OperationalSharingDetail!$F272,FinalOpSharingDE!$A$2:$A$333,0),5),0)</f>
        <v>0</v>
      </c>
      <c r="O272" s="11">
        <f>IFERROR(INDEX(FinalOpSharingDE!$A$2:$M$333,MATCH(OperationalSharingDetail!$F272,FinalOpSharingDE!$A$2:$A$333,0),10),0)</f>
        <v>0</v>
      </c>
      <c r="P272" s="11">
        <f t="shared" si="16"/>
        <v>0</v>
      </c>
      <c r="Q272" s="11">
        <f t="shared" si="17"/>
        <v>0</v>
      </c>
      <c r="S272" s="29">
        <f t="shared" si="18"/>
        <v>0</v>
      </c>
      <c r="T272" s="32">
        <f t="shared" si="19"/>
        <v>0</v>
      </c>
    </row>
    <row r="273" spans="1:20" x14ac:dyDescent="0.25">
      <c r="A273" s="2">
        <v>2021</v>
      </c>
      <c r="B273" s="2" t="s">
        <v>385</v>
      </c>
      <c r="C273" s="3" t="s">
        <v>276</v>
      </c>
      <c r="D273" s="2" t="s">
        <v>728</v>
      </c>
      <c r="E273" s="2" t="s">
        <v>728</v>
      </c>
      <c r="F273" s="3" t="s">
        <v>276</v>
      </c>
      <c r="G273" s="3" t="s">
        <v>673</v>
      </c>
      <c r="H273" s="11">
        <f>IFERROR(INDEX(FinalOpSharingDE!$A$2:$M$333,MATCH(OperationalSharingDetail!$F273,FinalOpSharingDE!$A$2:$A$333,0),3),0)</f>
        <v>0</v>
      </c>
      <c r="I273" s="11">
        <f>IFERROR(INDEX(FinalOpSharingDE!$A$2:$M$333,MATCH(OperationalSharingDetail!$F273,FinalOpSharingDE!$A$2:$A$333,0),8),0)</f>
        <v>0</v>
      </c>
      <c r="J273" s="11">
        <f>IFERROR(INDEX(FinalOpSharingDE!$A$2:$M$333,MATCH(OperationalSharingDetail!$F273,FinalOpSharingDE!$A$2:$A$333,0),6),0)</f>
        <v>0</v>
      </c>
      <c r="K273" s="11">
        <f>IFERROR(INDEX(FinalOpSharingDE!$A$2:$M$333,MATCH(OperationalSharingDetail!$F273,FinalOpSharingDE!$A$2:$A$333,0),9),0)</f>
        <v>0</v>
      </c>
      <c r="L273" s="11">
        <f>IFERROR(INDEX(FinalOpSharingDE!$A$2:$M$333,MATCH(OperationalSharingDetail!$F273,FinalOpSharingDE!$A$2:$A$333,0),7),0)</f>
        <v>0</v>
      </c>
      <c r="M273" s="11">
        <f>IFERROR(INDEX(FinalOpSharingDE!$A$2:$M$333,MATCH(OperationalSharingDetail!$F273,FinalOpSharingDE!$A$2:$A$333,0),4),0)</f>
        <v>0</v>
      </c>
      <c r="N273" s="11">
        <f>IFERROR(INDEX(FinalOpSharingDE!$A$2:$M$333,MATCH(OperationalSharingDetail!$F273,FinalOpSharingDE!$A$2:$A$333,0),5),0)</f>
        <v>0</v>
      </c>
      <c r="O273" s="11">
        <f>IFERROR(INDEX(FinalOpSharingDE!$A$2:$M$333,MATCH(OperationalSharingDetail!$F273,FinalOpSharingDE!$A$2:$A$333,0),10),0)</f>
        <v>0</v>
      </c>
      <c r="P273" s="11">
        <f t="shared" si="16"/>
        <v>0</v>
      </c>
      <c r="Q273" s="11">
        <f t="shared" si="17"/>
        <v>0</v>
      </c>
      <c r="S273" s="29">
        <f t="shared" si="18"/>
        <v>0</v>
      </c>
      <c r="T273" s="32">
        <f t="shared" si="19"/>
        <v>0</v>
      </c>
    </row>
    <row r="274" spans="1:20" x14ac:dyDescent="0.25">
      <c r="A274" s="2">
        <v>2021</v>
      </c>
      <c r="B274" s="2" t="s">
        <v>387</v>
      </c>
      <c r="C274" s="3" t="s">
        <v>277</v>
      </c>
      <c r="D274" s="2" t="s">
        <v>728</v>
      </c>
      <c r="E274" s="2" t="s">
        <v>728</v>
      </c>
      <c r="F274" s="3" t="s">
        <v>277</v>
      </c>
      <c r="G274" s="3" t="s">
        <v>674</v>
      </c>
      <c r="H274" s="11">
        <f>IFERROR(INDEX(FinalOpSharingDE!$A$2:$M$333,MATCH(OperationalSharingDetail!$F274,FinalOpSharingDE!$A$2:$A$333,0),3),0)</f>
        <v>8</v>
      </c>
      <c r="I274" s="11">
        <f>IFERROR(INDEX(FinalOpSharingDE!$A$2:$M$333,MATCH(OperationalSharingDetail!$F274,FinalOpSharingDE!$A$2:$A$333,0),8),0)</f>
        <v>5</v>
      </c>
      <c r="J274" s="11">
        <f>IFERROR(INDEX(FinalOpSharingDE!$A$2:$M$333,MATCH(OperationalSharingDetail!$F274,FinalOpSharingDE!$A$2:$A$333,0),6),0)</f>
        <v>5</v>
      </c>
      <c r="K274" s="11">
        <f>IFERROR(INDEX(FinalOpSharingDE!$A$2:$M$333,MATCH(OperationalSharingDetail!$F274,FinalOpSharingDE!$A$2:$A$333,0),9),0)</f>
        <v>5</v>
      </c>
      <c r="L274" s="11">
        <f>IFERROR(INDEX(FinalOpSharingDE!$A$2:$M$333,MATCH(OperationalSharingDetail!$F274,FinalOpSharingDE!$A$2:$A$333,0),7),0)</f>
        <v>5</v>
      </c>
      <c r="M274" s="11">
        <f>IFERROR(INDEX(FinalOpSharingDE!$A$2:$M$333,MATCH(OperationalSharingDetail!$F274,FinalOpSharingDE!$A$2:$A$333,0),4),0)</f>
        <v>3</v>
      </c>
      <c r="N274" s="11">
        <f>IFERROR(INDEX(FinalOpSharingDE!$A$2:$M$333,MATCH(OperationalSharingDetail!$F274,FinalOpSharingDE!$A$2:$A$333,0),5),0)</f>
        <v>0</v>
      </c>
      <c r="O274" s="11">
        <f>IFERROR(INDEX(FinalOpSharingDE!$A$2:$M$333,MATCH(OperationalSharingDetail!$F274,FinalOpSharingDE!$A$2:$A$333,0),10),0)</f>
        <v>0</v>
      </c>
      <c r="P274" s="11">
        <f t="shared" si="16"/>
        <v>31</v>
      </c>
      <c r="Q274" s="11">
        <f t="shared" si="17"/>
        <v>21</v>
      </c>
      <c r="S274" s="29">
        <f t="shared" si="18"/>
        <v>21</v>
      </c>
      <c r="T274" s="32">
        <f t="shared" si="19"/>
        <v>0</v>
      </c>
    </row>
    <row r="275" spans="1:20" x14ac:dyDescent="0.25">
      <c r="A275" s="2">
        <v>2021</v>
      </c>
      <c r="B275" s="2" t="s">
        <v>382</v>
      </c>
      <c r="C275" s="3" t="s">
        <v>252</v>
      </c>
      <c r="D275" s="2" t="s">
        <v>728</v>
      </c>
      <c r="E275" s="2" t="s">
        <v>728</v>
      </c>
      <c r="F275" s="3" t="s">
        <v>252</v>
      </c>
      <c r="G275" s="3" t="s">
        <v>648</v>
      </c>
      <c r="H275" s="11">
        <f>IFERROR(INDEX(FinalOpSharingDE!$A$2:$M$333,MATCH(OperationalSharingDetail!$F275,FinalOpSharingDE!$A$2:$A$333,0),3),0)</f>
        <v>8</v>
      </c>
      <c r="I275" s="11">
        <f>IFERROR(INDEX(FinalOpSharingDE!$A$2:$M$333,MATCH(OperationalSharingDetail!$F275,FinalOpSharingDE!$A$2:$A$333,0),8),0)</f>
        <v>0</v>
      </c>
      <c r="J275" s="11">
        <f>IFERROR(INDEX(FinalOpSharingDE!$A$2:$M$333,MATCH(OperationalSharingDetail!$F275,FinalOpSharingDE!$A$2:$A$333,0),6),0)</f>
        <v>5</v>
      </c>
      <c r="K275" s="11">
        <f>IFERROR(INDEX(FinalOpSharingDE!$A$2:$M$333,MATCH(OperationalSharingDetail!$F275,FinalOpSharingDE!$A$2:$A$333,0),9),0)</f>
        <v>5</v>
      </c>
      <c r="L275" s="11">
        <f>IFERROR(INDEX(FinalOpSharingDE!$A$2:$M$333,MATCH(OperationalSharingDetail!$F275,FinalOpSharingDE!$A$2:$A$333,0),7),0)</f>
        <v>5</v>
      </c>
      <c r="M275" s="11">
        <f>IFERROR(INDEX(FinalOpSharingDE!$A$2:$M$333,MATCH(OperationalSharingDetail!$F275,FinalOpSharingDE!$A$2:$A$333,0),4),0)</f>
        <v>0</v>
      </c>
      <c r="N275" s="11">
        <f>IFERROR(INDEX(FinalOpSharingDE!$A$2:$M$333,MATCH(OperationalSharingDetail!$F275,FinalOpSharingDE!$A$2:$A$333,0),5),0)</f>
        <v>0</v>
      </c>
      <c r="O275" s="11">
        <f>IFERROR(INDEX(FinalOpSharingDE!$A$2:$M$333,MATCH(OperationalSharingDetail!$F275,FinalOpSharingDE!$A$2:$A$333,0),10),0)</f>
        <v>0</v>
      </c>
      <c r="P275" s="11">
        <f t="shared" si="16"/>
        <v>23</v>
      </c>
      <c r="Q275" s="11">
        <f t="shared" si="17"/>
        <v>21</v>
      </c>
      <c r="S275" s="29">
        <f t="shared" si="18"/>
        <v>21</v>
      </c>
      <c r="T275" s="32">
        <f t="shared" si="19"/>
        <v>0</v>
      </c>
    </row>
    <row r="276" spans="1:20" x14ac:dyDescent="0.25">
      <c r="A276" s="2">
        <v>2021</v>
      </c>
      <c r="B276" s="2" t="s">
        <v>383</v>
      </c>
      <c r="C276" s="3" t="s">
        <v>278</v>
      </c>
      <c r="D276" s="2" t="s">
        <v>728</v>
      </c>
      <c r="E276" s="2" t="s">
        <v>728</v>
      </c>
      <c r="F276" s="3" t="s">
        <v>278</v>
      </c>
      <c r="G276" s="3" t="s">
        <v>675</v>
      </c>
      <c r="H276" s="11">
        <f>IFERROR(INDEX(FinalOpSharingDE!$A$2:$M$333,MATCH(OperationalSharingDetail!$F276,FinalOpSharingDE!$A$2:$A$333,0),3),0)</f>
        <v>8</v>
      </c>
      <c r="I276" s="11">
        <f>IFERROR(INDEX(FinalOpSharingDE!$A$2:$M$333,MATCH(OperationalSharingDetail!$F276,FinalOpSharingDE!$A$2:$A$333,0),8),0)</f>
        <v>0</v>
      </c>
      <c r="J276" s="11">
        <f>IFERROR(INDEX(FinalOpSharingDE!$A$2:$M$333,MATCH(OperationalSharingDetail!$F276,FinalOpSharingDE!$A$2:$A$333,0),6),0)</f>
        <v>0</v>
      </c>
      <c r="K276" s="11">
        <f>IFERROR(INDEX(FinalOpSharingDE!$A$2:$M$333,MATCH(OperationalSharingDetail!$F276,FinalOpSharingDE!$A$2:$A$333,0),9),0)</f>
        <v>0</v>
      </c>
      <c r="L276" s="11">
        <f>IFERROR(INDEX(FinalOpSharingDE!$A$2:$M$333,MATCH(OperationalSharingDetail!$F276,FinalOpSharingDE!$A$2:$A$333,0),7),0)</f>
        <v>5</v>
      </c>
      <c r="M276" s="11">
        <f>IFERROR(INDEX(FinalOpSharingDE!$A$2:$M$333,MATCH(OperationalSharingDetail!$F276,FinalOpSharingDE!$A$2:$A$333,0),4),0)</f>
        <v>3</v>
      </c>
      <c r="N276" s="11">
        <f>IFERROR(INDEX(FinalOpSharingDE!$A$2:$M$333,MATCH(OperationalSharingDetail!$F276,FinalOpSharingDE!$A$2:$A$333,0),5),0)</f>
        <v>0</v>
      </c>
      <c r="O276" s="11">
        <f>IFERROR(INDEX(FinalOpSharingDE!$A$2:$M$333,MATCH(OperationalSharingDetail!$F276,FinalOpSharingDE!$A$2:$A$333,0),10),0)</f>
        <v>0</v>
      </c>
      <c r="P276" s="11">
        <f t="shared" si="16"/>
        <v>16</v>
      </c>
      <c r="Q276" s="11">
        <f t="shared" si="17"/>
        <v>16</v>
      </c>
      <c r="S276" s="29">
        <f t="shared" si="18"/>
        <v>16</v>
      </c>
      <c r="T276" s="32">
        <f t="shared" si="19"/>
        <v>0</v>
      </c>
    </row>
    <row r="277" spans="1:20" x14ac:dyDescent="0.25">
      <c r="A277" s="2">
        <v>2021</v>
      </c>
      <c r="B277" s="2" t="s">
        <v>389</v>
      </c>
      <c r="C277" s="3" t="s">
        <v>279</v>
      </c>
      <c r="D277" s="2" t="s">
        <v>728</v>
      </c>
      <c r="E277" s="2" t="s">
        <v>728</v>
      </c>
      <c r="F277" s="3" t="s">
        <v>279</v>
      </c>
      <c r="G277" s="3" t="s">
        <v>676</v>
      </c>
      <c r="H277" s="11">
        <f>IFERROR(INDEX(FinalOpSharingDE!$A$2:$M$333,MATCH(OperationalSharingDetail!$F277,FinalOpSharingDE!$A$2:$A$333,0),3),0)</f>
        <v>8</v>
      </c>
      <c r="I277" s="11">
        <f>IFERROR(INDEX(FinalOpSharingDE!$A$2:$M$333,MATCH(OperationalSharingDetail!$F277,FinalOpSharingDE!$A$2:$A$333,0),8),0)</f>
        <v>0</v>
      </c>
      <c r="J277" s="11">
        <f>IFERROR(INDEX(FinalOpSharingDE!$A$2:$M$333,MATCH(OperationalSharingDetail!$F277,FinalOpSharingDE!$A$2:$A$333,0),6),0)</f>
        <v>5</v>
      </c>
      <c r="K277" s="11">
        <f>IFERROR(INDEX(FinalOpSharingDE!$A$2:$M$333,MATCH(OperationalSharingDetail!$F277,FinalOpSharingDE!$A$2:$A$333,0),9),0)</f>
        <v>5</v>
      </c>
      <c r="L277" s="11">
        <f>IFERROR(INDEX(FinalOpSharingDE!$A$2:$M$333,MATCH(OperationalSharingDetail!$F277,FinalOpSharingDE!$A$2:$A$333,0),7),0)</f>
        <v>0</v>
      </c>
      <c r="M277" s="11">
        <f>IFERROR(INDEX(FinalOpSharingDE!$A$2:$M$333,MATCH(OperationalSharingDetail!$F277,FinalOpSharingDE!$A$2:$A$333,0),4),0)</f>
        <v>0</v>
      </c>
      <c r="N277" s="11">
        <f>IFERROR(INDEX(FinalOpSharingDE!$A$2:$M$333,MATCH(OperationalSharingDetail!$F277,FinalOpSharingDE!$A$2:$A$333,0),5),0)</f>
        <v>3</v>
      </c>
      <c r="O277" s="11">
        <f>IFERROR(INDEX(FinalOpSharingDE!$A$2:$M$333,MATCH(OperationalSharingDetail!$F277,FinalOpSharingDE!$A$2:$A$333,0),10),0)</f>
        <v>0</v>
      </c>
      <c r="P277" s="11">
        <f t="shared" si="16"/>
        <v>21</v>
      </c>
      <c r="Q277" s="11">
        <f t="shared" si="17"/>
        <v>21</v>
      </c>
      <c r="S277" s="29">
        <f t="shared" si="18"/>
        <v>21</v>
      </c>
      <c r="T277" s="32">
        <f t="shared" si="19"/>
        <v>0</v>
      </c>
    </row>
    <row r="278" spans="1:20" x14ac:dyDescent="0.25">
      <c r="A278" s="2">
        <v>2021</v>
      </c>
      <c r="B278" s="2" t="s">
        <v>385</v>
      </c>
      <c r="C278" s="3" t="s">
        <v>280</v>
      </c>
      <c r="D278" s="2" t="s">
        <v>728</v>
      </c>
      <c r="E278" s="2" t="s">
        <v>728</v>
      </c>
      <c r="F278" s="3" t="s">
        <v>280</v>
      </c>
      <c r="G278" s="3" t="s">
        <v>677</v>
      </c>
      <c r="H278" s="11">
        <f>IFERROR(INDEX(FinalOpSharingDE!$A$2:$M$333,MATCH(OperationalSharingDetail!$F278,FinalOpSharingDE!$A$2:$A$333,0),3),0)</f>
        <v>0</v>
      </c>
      <c r="I278" s="11">
        <f>IFERROR(INDEX(FinalOpSharingDE!$A$2:$M$333,MATCH(OperationalSharingDetail!$F278,FinalOpSharingDE!$A$2:$A$333,0),8),0)</f>
        <v>0</v>
      </c>
      <c r="J278" s="11">
        <f>IFERROR(INDEX(FinalOpSharingDE!$A$2:$M$333,MATCH(OperationalSharingDetail!$F278,FinalOpSharingDE!$A$2:$A$333,0),6),0)</f>
        <v>0</v>
      </c>
      <c r="K278" s="11">
        <f>IFERROR(INDEX(FinalOpSharingDE!$A$2:$M$333,MATCH(OperationalSharingDetail!$F278,FinalOpSharingDE!$A$2:$A$333,0),9),0)</f>
        <v>0</v>
      </c>
      <c r="L278" s="11">
        <f>IFERROR(INDEX(FinalOpSharingDE!$A$2:$M$333,MATCH(OperationalSharingDetail!$F278,FinalOpSharingDE!$A$2:$A$333,0),7),0)</f>
        <v>0</v>
      </c>
      <c r="M278" s="11">
        <f>IFERROR(INDEX(FinalOpSharingDE!$A$2:$M$333,MATCH(OperationalSharingDetail!$F278,FinalOpSharingDE!$A$2:$A$333,0),4),0)</f>
        <v>0</v>
      </c>
      <c r="N278" s="11">
        <f>IFERROR(INDEX(FinalOpSharingDE!$A$2:$M$333,MATCH(OperationalSharingDetail!$F278,FinalOpSharingDE!$A$2:$A$333,0),5),0)</f>
        <v>0</v>
      </c>
      <c r="O278" s="11">
        <f>IFERROR(INDEX(FinalOpSharingDE!$A$2:$M$333,MATCH(OperationalSharingDetail!$F278,FinalOpSharingDE!$A$2:$A$333,0),10),0)</f>
        <v>0</v>
      </c>
      <c r="P278" s="11">
        <f t="shared" si="16"/>
        <v>0</v>
      </c>
      <c r="Q278" s="11">
        <f t="shared" si="17"/>
        <v>0</v>
      </c>
      <c r="S278" s="29">
        <f t="shared" si="18"/>
        <v>0</v>
      </c>
      <c r="T278" s="32">
        <f t="shared" si="19"/>
        <v>0</v>
      </c>
    </row>
    <row r="279" spans="1:20" x14ac:dyDescent="0.25">
      <c r="A279" s="2">
        <v>2021</v>
      </c>
      <c r="B279" s="2" t="s">
        <v>385</v>
      </c>
      <c r="C279" s="3" t="s">
        <v>281</v>
      </c>
      <c r="D279" s="2" t="s">
        <v>728</v>
      </c>
      <c r="E279" s="2" t="s">
        <v>728</v>
      </c>
      <c r="F279" s="3" t="s">
        <v>281</v>
      </c>
      <c r="G279" s="3" t="s">
        <v>678</v>
      </c>
      <c r="H279" s="11">
        <f>IFERROR(INDEX(FinalOpSharingDE!$A$2:$M$333,MATCH(OperationalSharingDetail!$F279,FinalOpSharingDE!$A$2:$A$333,0),3),0)</f>
        <v>8</v>
      </c>
      <c r="I279" s="11">
        <f>IFERROR(INDEX(FinalOpSharingDE!$A$2:$M$333,MATCH(OperationalSharingDetail!$F279,FinalOpSharingDE!$A$2:$A$333,0),8),0)</f>
        <v>5</v>
      </c>
      <c r="J279" s="11">
        <f>IFERROR(INDEX(FinalOpSharingDE!$A$2:$M$333,MATCH(OperationalSharingDetail!$F279,FinalOpSharingDE!$A$2:$A$333,0),6),0)</f>
        <v>0</v>
      </c>
      <c r="K279" s="11">
        <f>IFERROR(INDEX(FinalOpSharingDE!$A$2:$M$333,MATCH(OperationalSharingDetail!$F279,FinalOpSharingDE!$A$2:$A$333,0),9),0)</f>
        <v>5</v>
      </c>
      <c r="L279" s="11">
        <f>IFERROR(INDEX(FinalOpSharingDE!$A$2:$M$333,MATCH(OperationalSharingDetail!$F279,FinalOpSharingDE!$A$2:$A$333,0),7),0)</f>
        <v>0</v>
      </c>
      <c r="M279" s="11">
        <f>IFERROR(INDEX(FinalOpSharingDE!$A$2:$M$333,MATCH(OperationalSharingDetail!$F279,FinalOpSharingDE!$A$2:$A$333,0),4),0)</f>
        <v>0</v>
      </c>
      <c r="N279" s="11">
        <f>IFERROR(INDEX(FinalOpSharingDE!$A$2:$M$333,MATCH(OperationalSharingDetail!$F279,FinalOpSharingDE!$A$2:$A$333,0),5),0)</f>
        <v>3</v>
      </c>
      <c r="O279" s="11">
        <f>IFERROR(INDEX(FinalOpSharingDE!$A$2:$M$333,MATCH(OperationalSharingDetail!$F279,FinalOpSharingDE!$A$2:$A$333,0),10),0)</f>
        <v>0</v>
      </c>
      <c r="P279" s="11">
        <f t="shared" si="16"/>
        <v>21</v>
      </c>
      <c r="Q279" s="11">
        <f t="shared" si="17"/>
        <v>21</v>
      </c>
      <c r="S279" s="29">
        <f t="shared" si="18"/>
        <v>21</v>
      </c>
      <c r="T279" s="32">
        <f t="shared" si="19"/>
        <v>0</v>
      </c>
    </row>
    <row r="280" spans="1:20" x14ac:dyDescent="0.25">
      <c r="A280" s="2">
        <v>2021</v>
      </c>
      <c r="B280" s="2" t="s">
        <v>382</v>
      </c>
      <c r="C280" s="3" t="s">
        <v>283</v>
      </c>
      <c r="D280" s="2" t="s">
        <v>728</v>
      </c>
      <c r="E280" s="2" t="s">
        <v>728</v>
      </c>
      <c r="F280" s="3" t="s">
        <v>283</v>
      </c>
      <c r="G280" s="3" t="s">
        <v>680</v>
      </c>
      <c r="H280" s="11">
        <f>IFERROR(INDEX(FinalOpSharingDE!$A$2:$M$333,MATCH(OperationalSharingDetail!$F280,FinalOpSharingDE!$A$2:$A$333,0),3),0)</f>
        <v>8</v>
      </c>
      <c r="I280" s="11">
        <f>IFERROR(INDEX(FinalOpSharingDE!$A$2:$M$333,MATCH(OperationalSharingDetail!$F280,FinalOpSharingDE!$A$2:$A$333,0),8),0)</f>
        <v>5</v>
      </c>
      <c r="J280" s="11">
        <f>IFERROR(INDEX(FinalOpSharingDE!$A$2:$M$333,MATCH(OperationalSharingDetail!$F280,FinalOpSharingDE!$A$2:$A$333,0),6),0)</f>
        <v>0</v>
      </c>
      <c r="K280" s="11">
        <f>IFERROR(INDEX(FinalOpSharingDE!$A$2:$M$333,MATCH(OperationalSharingDetail!$F280,FinalOpSharingDE!$A$2:$A$333,0),9),0)</f>
        <v>5</v>
      </c>
      <c r="L280" s="11">
        <f>IFERROR(INDEX(FinalOpSharingDE!$A$2:$M$333,MATCH(OperationalSharingDetail!$F280,FinalOpSharingDE!$A$2:$A$333,0),7),0)</f>
        <v>5</v>
      </c>
      <c r="M280" s="11">
        <f>IFERROR(INDEX(FinalOpSharingDE!$A$2:$M$333,MATCH(OperationalSharingDetail!$F280,FinalOpSharingDE!$A$2:$A$333,0),4),0)</f>
        <v>0</v>
      </c>
      <c r="N280" s="11">
        <f>IFERROR(INDEX(FinalOpSharingDE!$A$2:$M$333,MATCH(OperationalSharingDetail!$F280,FinalOpSharingDE!$A$2:$A$333,0),5),0)</f>
        <v>0</v>
      </c>
      <c r="O280" s="11">
        <f>IFERROR(INDEX(FinalOpSharingDE!$A$2:$M$333,MATCH(OperationalSharingDetail!$F280,FinalOpSharingDE!$A$2:$A$333,0),10),0)</f>
        <v>0</v>
      </c>
      <c r="P280" s="11">
        <f t="shared" si="16"/>
        <v>23</v>
      </c>
      <c r="Q280" s="11">
        <f t="shared" si="17"/>
        <v>21</v>
      </c>
      <c r="S280" s="29">
        <f t="shared" si="18"/>
        <v>21</v>
      </c>
      <c r="T280" s="32">
        <f t="shared" si="19"/>
        <v>0</v>
      </c>
    </row>
    <row r="281" spans="1:20" x14ac:dyDescent="0.25">
      <c r="A281" s="2">
        <v>2021</v>
      </c>
      <c r="B281" s="2" t="s">
        <v>387</v>
      </c>
      <c r="C281" s="3" t="s">
        <v>284</v>
      </c>
      <c r="D281" s="2" t="s">
        <v>728</v>
      </c>
      <c r="E281" s="2" t="s">
        <v>728</v>
      </c>
      <c r="F281" s="3" t="s">
        <v>284</v>
      </c>
      <c r="G281" s="3" t="s">
        <v>681</v>
      </c>
      <c r="H281" s="11">
        <f>IFERROR(INDEX(FinalOpSharingDE!$A$2:$M$333,MATCH(OperationalSharingDetail!$F281,FinalOpSharingDE!$A$2:$A$333,0),3),0)</f>
        <v>0</v>
      </c>
      <c r="I281" s="11">
        <f>IFERROR(INDEX(FinalOpSharingDE!$A$2:$M$333,MATCH(OperationalSharingDetail!$F281,FinalOpSharingDE!$A$2:$A$333,0),8),0)</f>
        <v>0</v>
      </c>
      <c r="J281" s="11">
        <f>IFERROR(INDEX(FinalOpSharingDE!$A$2:$M$333,MATCH(OperationalSharingDetail!$F281,FinalOpSharingDE!$A$2:$A$333,0),6),0)</f>
        <v>0</v>
      </c>
      <c r="K281" s="11">
        <f>IFERROR(INDEX(FinalOpSharingDE!$A$2:$M$333,MATCH(OperationalSharingDetail!$F281,FinalOpSharingDE!$A$2:$A$333,0),9),0)</f>
        <v>5</v>
      </c>
      <c r="L281" s="11">
        <f>IFERROR(INDEX(FinalOpSharingDE!$A$2:$M$333,MATCH(OperationalSharingDetail!$F281,FinalOpSharingDE!$A$2:$A$333,0),7),0)</f>
        <v>5</v>
      </c>
      <c r="M281" s="11">
        <f>IFERROR(INDEX(FinalOpSharingDE!$A$2:$M$333,MATCH(OperationalSharingDetail!$F281,FinalOpSharingDE!$A$2:$A$333,0),4),0)</f>
        <v>0</v>
      </c>
      <c r="N281" s="11">
        <f>IFERROR(INDEX(FinalOpSharingDE!$A$2:$M$333,MATCH(OperationalSharingDetail!$F281,FinalOpSharingDE!$A$2:$A$333,0),5),0)</f>
        <v>0</v>
      </c>
      <c r="O281" s="11">
        <f>IFERROR(INDEX(FinalOpSharingDE!$A$2:$M$333,MATCH(OperationalSharingDetail!$F281,FinalOpSharingDE!$A$2:$A$333,0),10),0)</f>
        <v>0</v>
      </c>
      <c r="P281" s="11">
        <f t="shared" si="16"/>
        <v>10</v>
      </c>
      <c r="Q281" s="11">
        <f t="shared" si="17"/>
        <v>10</v>
      </c>
      <c r="S281" s="29">
        <f t="shared" si="18"/>
        <v>10</v>
      </c>
      <c r="T281" s="32">
        <f t="shared" si="19"/>
        <v>0</v>
      </c>
    </row>
    <row r="282" spans="1:20" x14ac:dyDescent="0.25">
      <c r="A282" s="2">
        <v>2021</v>
      </c>
      <c r="B282" s="2" t="s">
        <v>383</v>
      </c>
      <c r="C282" s="3" t="s">
        <v>285</v>
      </c>
      <c r="D282" s="2" t="s">
        <v>728</v>
      </c>
      <c r="E282" s="2" t="s">
        <v>728</v>
      </c>
      <c r="F282" s="3" t="s">
        <v>285</v>
      </c>
      <c r="G282" s="3" t="s">
        <v>682</v>
      </c>
      <c r="H282" s="11">
        <f>IFERROR(INDEX(FinalOpSharingDE!$A$2:$M$333,MATCH(OperationalSharingDetail!$F282,FinalOpSharingDE!$A$2:$A$333,0),3),0)</f>
        <v>0</v>
      </c>
      <c r="I282" s="11">
        <f>IFERROR(INDEX(FinalOpSharingDE!$A$2:$M$333,MATCH(OperationalSharingDetail!$F282,FinalOpSharingDE!$A$2:$A$333,0),8),0)</f>
        <v>0</v>
      </c>
      <c r="J282" s="11">
        <f>IFERROR(INDEX(FinalOpSharingDE!$A$2:$M$333,MATCH(OperationalSharingDetail!$F282,FinalOpSharingDE!$A$2:$A$333,0),6),0)</f>
        <v>0</v>
      </c>
      <c r="K282" s="11">
        <f>IFERROR(INDEX(FinalOpSharingDE!$A$2:$M$333,MATCH(OperationalSharingDetail!$F282,FinalOpSharingDE!$A$2:$A$333,0),9),0)</f>
        <v>0</v>
      </c>
      <c r="L282" s="11">
        <f>IFERROR(INDEX(FinalOpSharingDE!$A$2:$M$333,MATCH(OperationalSharingDetail!$F282,FinalOpSharingDE!$A$2:$A$333,0),7),0)</f>
        <v>0</v>
      </c>
      <c r="M282" s="11">
        <f>IFERROR(INDEX(FinalOpSharingDE!$A$2:$M$333,MATCH(OperationalSharingDetail!$F282,FinalOpSharingDE!$A$2:$A$333,0),4),0)</f>
        <v>0</v>
      </c>
      <c r="N282" s="11">
        <f>IFERROR(INDEX(FinalOpSharingDE!$A$2:$M$333,MATCH(OperationalSharingDetail!$F282,FinalOpSharingDE!$A$2:$A$333,0),5),0)</f>
        <v>0</v>
      </c>
      <c r="O282" s="11">
        <f>IFERROR(INDEX(FinalOpSharingDE!$A$2:$M$333,MATCH(OperationalSharingDetail!$F282,FinalOpSharingDE!$A$2:$A$333,0),10),0)</f>
        <v>3</v>
      </c>
      <c r="P282" s="11">
        <f t="shared" si="16"/>
        <v>3</v>
      </c>
      <c r="Q282" s="11">
        <f t="shared" si="17"/>
        <v>3</v>
      </c>
      <c r="S282" s="29">
        <f t="shared" si="18"/>
        <v>3</v>
      </c>
      <c r="T282" s="32">
        <f t="shared" si="19"/>
        <v>0</v>
      </c>
    </row>
    <row r="283" spans="1:20" x14ac:dyDescent="0.25">
      <c r="A283" s="2">
        <v>2021</v>
      </c>
      <c r="B283" s="2" t="s">
        <v>383</v>
      </c>
      <c r="C283" s="3" t="s">
        <v>286</v>
      </c>
      <c r="D283" s="2" t="s">
        <v>728</v>
      </c>
      <c r="E283" s="2" t="s">
        <v>728</v>
      </c>
      <c r="F283" s="3" t="s">
        <v>286</v>
      </c>
      <c r="G283" s="3" t="s">
        <v>683</v>
      </c>
      <c r="H283" s="11">
        <f>IFERROR(INDEX(FinalOpSharingDE!$A$2:$M$333,MATCH(OperationalSharingDetail!$F283,FinalOpSharingDE!$A$2:$A$333,0),3),0)</f>
        <v>0</v>
      </c>
      <c r="I283" s="11">
        <f>IFERROR(INDEX(FinalOpSharingDE!$A$2:$M$333,MATCH(OperationalSharingDetail!$F283,FinalOpSharingDE!$A$2:$A$333,0),8),0)</f>
        <v>5</v>
      </c>
      <c r="J283" s="11">
        <f>IFERROR(INDEX(FinalOpSharingDE!$A$2:$M$333,MATCH(OperationalSharingDetail!$F283,FinalOpSharingDE!$A$2:$A$333,0),6),0)</f>
        <v>5</v>
      </c>
      <c r="K283" s="11">
        <f>IFERROR(INDEX(FinalOpSharingDE!$A$2:$M$333,MATCH(OperationalSharingDetail!$F283,FinalOpSharingDE!$A$2:$A$333,0),9),0)</f>
        <v>0</v>
      </c>
      <c r="L283" s="11">
        <f>IFERROR(INDEX(FinalOpSharingDE!$A$2:$M$333,MATCH(OperationalSharingDetail!$F283,FinalOpSharingDE!$A$2:$A$333,0),7),0)</f>
        <v>5</v>
      </c>
      <c r="M283" s="11">
        <f>IFERROR(INDEX(FinalOpSharingDE!$A$2:$M$333,MATCH(OperationalSharingDetail!$F283,FinalOpSharingDE!$A$2:$A$333,0),4),0)</f>
        <v>3</v>
      </c>
      <c r="N283" s="11">
        <f>IFERROR(INDEX(FinalOpSharingDE!$A$2:$M$333,MATCH(OperationalSharingDetail!$F283,FinalOpSharingDE!$A$2:$A$333,0),5),0)</f>
        <v>0</v>
      </c>
      <c r="O283" s="11">
        <f>IFERROR(INDEX(FinalOpSharingDE!$A$2:$M$333,MATCH(OperationalSharingDetail!$F283,FinalOpSharingDE!$A$2:$A$333,0),10),0)</f>
        <v>3</v>
      </c>
      <c r="P283" s="11">
        <f t="shared" si="16"/>
        <v>21</v>
      </c>
      <c r="Q283" s="11">
        <f t="shared" si="17"/>
        <v>21</v>
      </c>
      <c r="S283" s="29">
        <f t="shared" si="18"/>
        <v>21</v>
      </c>
      <c r="T283" s="32">
        <f t="shared" si="19"/>
        <v>0</v>
      </c>
    </row>
    <row r="284" spans="1:20" x14ac:dyDescent="0.25">
      <c r="A284" s="2">
        <v>2021</v>
      </c>
      <c r="B284" s="2" t="s">
        <v>386</v>
      </c>
      <c r="C284" s="3" t="s">
        <v>287</v>
      </c>
      <c r="D284" s="2" t="s">
        <v>728</v>
      </c>
      <c r="E284" s="2" t="s">
        <v>728</v>
      </c>
      <c r="F284" s="3" t="s">
        <v>287</v>
      </c>
      <c r="G284" s="3" t="s">
        <v>684</v>
      </c>
      <c r="H284" s="11">
        <f>IFERROR(INDEX(FinalOpSharingDE!$A$2:$M$333,MATCH(OperationalSharingDetail!$F284,FinalOpSharingDE!$A$2:$A$333,0),3),0)</f>
        <v>8</v>
      </c>
      <c r="I284" s="11">
        <f>IFERROR(INDEX(FinalOpSharingDE!$A$2:$M$333,MATCH(OperationalSharingDetail!$F284,FinalOpSharingDE!$A$2:$A$333,0),8),0)</f>
        <v>5</v>
      </c>
      <c r="J284" s="11">
        <f>IFERROR(INDEX(FinalOpSharingDE!$A$2:$M$333,MATCH(OperationalSharingDetail!$F284,FinalOpSharingDE!$A$2:$A$333,0),6),0)</f>
        <v>0</v>
      </c>
      <c r="K284" s="11">
        <f>IFERROR(INDEX(FinalOpSharingDE!$A$2:$M$333,MATCH(OperationalSharingDetail!$F284,FinalOpSharingDE!$A$2:$A$333,0),9),0)</f>
        <v>5</v>
      </c>
      <c r="L284" s="11">
        <f>IFERROR(INDEX(FinalOpSharingDE!$A$2:$M$333,MATCH(OperationalSharingDetail!$F284,FinalOpSharingDE!$A$2:$A$333,0),7),0)</f>
        <v>5</v>
      </c>
      <c r="M284" s="11">
        <f>IFERROR(INDEX(FinalOpSharingDE!$A$2:$M$333,MATCH(OperationalSharingDetail!$F284,FinalOpSharingDE!$A$2:$A$333,0),4),0)</f>
        <v>0</v>
      </c>
      <c r="N284" s="11">
        <f>IFERROR(INDEX(FinalOpSharingDE!$A$2:$M$333,MATCH(OperationalSharingDetail!$F284,FinalOpSharingDE!$A$2:$A$333,0),5),0)</f>
        <v>3</v>
      </c>
      <c r="O284" s="11">
        <f>IFERROR(INDEX(FinalOpSharingDE!$A$2:$M$333,MATCH(OperationalSharingDetail!$F284,FinalOpSharingDE!$A$2:$A$333,0),10),0)</f>
        <v>0</v>
      </c>
      <c r="P284" s="11">
        <f t="shared" si="16"/>
        <v>26</v>
      </c>
      <c r="Q284" s="11">
        <f t="shared" si="17"/>
        <v>21</v>
      </c>
      <c r="S284" s="29">
        <f t="shared" si="18"/>
        <v>21</v>
      </c>
      <c r="T284" s="32">
        <f t="shared" si="19"/>
        <v>0</v>
      </c>
    </row>
    <row r="285" spans="1:20" x14ac:dyDescent="0.25">
      <c r="A285" s="2">
        <v>2021</v>
      </c>
      <c r="B285" s="2" t="s">
        <v>382</v>
      </c>
      <c r="C285" s="3" t="s">
        <v>288</v>
      </c>
      <c r="D285" s="2" t="s">
        <v>728</v>
      </c>
      <c r="E285" s="2" t="s">
        <v>728</v>
      </c>
      <c r="F285" s="3" t="s">
        <v>288</v>
      </c>
      <c r="G285" s="3" t="s">
        <v>685</v>
      </c>
      <c r="H285" s="11">
        <f>IFERROR(INDEX(FinalOpSharingDE!$A$2:$M$333,MATCH(OperationalSharingDetail!$F285,FinalOpSharingDE!$A$2:$A$333,0),3),0)</f>
        <v>8</v>
      </c>
      <c r="I285" s="11">
        <f>IFERROR(INDEX(FinalOpSharingDE!$A$2:$M$333,MATCH(OperationalSharingDetail!$F285,FinalOpSharingDE!$A$2:$A$333,0),8),0)</f>
        <v>0</v>
      </c>
      <c r="J285" s="11">
        <f>IFERROR(INDEX(FinalOpSharingDE!$A$2:$M$333,MATCH(OperationalSharingDetail!$F285,FinalOpSharingDE!$A$2:$A$333,0),6),0)</f>
        <v>5</v>
      </c>
      <c r="K285" s="11">
        <f>IFERROR(INDEX(FinalOpSharingDE!$A$2:$M$333,MATCH(OperationalSharingDetail!$F285,FinalOpSharingDE!$A$2:$A$333,0),9),0)</f>
        <v>0</v>
      </c>
      <c r="L285" s="11">
        <f>IFERROR(INDEX(FinalOpSharingDE!$A$2:$M$333,MATCH(OperationalSharingDetail!$F285,FinalOpSharingDE!$A$2:$A$333,0),7),0)</f>
        <v>5</v>
      </c>
      <c r="M285" s="11">
        <f>IFERROR(INDEX(FinalOpSharingDE!$A$2:$M$333,MATCH(OperationalSharingDetail!$F285,FinalOpSharingDE!$A$2:$A$333,0),4),0)</f>
        <v>3</v>
      </c>
      <c r="N285" s="11">
        <f>IFERROR(INDEX(FinalOpSharingDE!$A$2:$M$333,MATCH(OperationalSharingDetail!$F285,FinalOpSharingDE!$A$2:$A$333,0),5),0)</f>
        <v>0</v>
      </c>
      <c r="O285" s="11">
        <f>IFERROR(INDEX(FinalOpSharingDE!$A$2:$M$333,MATCH(OperationalSharingDetail!$F285,FinalOpSharingDE!$A$2:$A$333,0),10),0)</f>
        <v>0</v>
      </c>
      <c r="P285" s="11">
        <f t="shared" si="16"/>
        <v>21</v>
      </c>
      <c r="Q285" s="11">
        <f t="shared" si="17"/>
        <v>21</v>
      </c>
      <c r="S285" s="29">
        <f t="shared" si="18"/>
        <v>21</v>
      </c>
      <c r="T285" s="32">
        <f t="shared" si="19"/>
        <v>0</v>
      </c>
    </row>
    <row r="286" spans="1:20" x14ac:dyDescent="0.25">
      <c r="A286" s="2">
        <v>2021</v>
      </c>
      <c r="B286" s="2" t="s">
        <v>389</v>
      </c>
      <c r="C286" s="3" t="s">
        <v>289</v>
      </c>
      <c r="D286" s="2" t="s">
        <v>728</v>
      </c>
      <c r="E286" s="2" t="s">
        <v>728</v>
      </c>
      <c r="F286" s="3" t="s">
        <v>289</v>
      </c>
      <c r="G286" s="3" t="s">
        <v>686</v>
      </c>
      <c r="H286" s="11">
        <f>IFERROR(INDEX(FinalOpSharingDE!$A$2:$M$333,MATCH(OperationalSharingDetail!$F286,FinalOpSharingDE!$A$2:$A$333,0),3),0)</f>
        <v>8</v>
      </c>
      <c r="I286" s="11">
        <f>IFERROR(INDEX(FinalOpSharingDE!$A$2:$M$333,MATCH(OperationalSharingDetail!$F286,FinalOpSharingDE!$A$2:$A$333,0),8),0)</f>
        <v>5</v>
      </c>
      <c r="J286" s="11">
        <f>IFERROR(INDEX(FinalOpSharingDE!$A$2:$M$333,MATCH(OperationalSharingDetail!$F286,FinalOpSharingDE!$A$2:$A$333,0),6),0)</f>
        <v>0</v>
      </c>
      <c r="K286" s="11">
        <f>IFERROR(INDEX(FinalOpSharingDE!$A$2:$M$333,MATCH(OperationalSharingDetail!$F286,FinalOpSharingDE!$A$2:$A$333,0),9),0)</f>
        <v>5</v>
      </c>
      <c r="L286" s="11">
        <f>IFERROR(INDEX(FinalOpSharingDE!$A$2:$M$333,MATCH(OperationalSharingDetail!$F286,FinalOpSharingDE!$A$2:$A$333,0),7),0)</f>
        <v>5</v>
      </c>
      <c r="M286" s="11">
        <f>IFERROR(INDEX(FinalOpSharingDE!$A$2:$M$333,MATCH(OperationalSharingDetail!$F286,FinalOpSharingDE!$A$2:$A$333,0),4),0)</f>
        <v>0</v>
      </c>
      <c r="N286" s="11">
        <f>IFERROR(INDEX(FinalOpSharingDE!$A$2:$M$333,MATCH(OperationalSharingDetail!$F286,FinalOpSharingDE!$A$2:$A$333,0),5),0)</f>
        <v>0</v>
      </c>
      <c r="O286" s="11">
        <f>IFERROR(INDEX(FinalOpSharingDE!$A$2:$M$333,MATCH(OperationalSharingDetail!$F286,FinalOpSharingDE!$A$2:$A$333,0),10),0)</f>
        <v>0</v>
      </c>
      <c r="P286" s="11">
        <f t="shared" si="16"/>
        <v>23</v>
      </c>
      <c r="Q286" s="11">
        <f t="shared" si="17"/>
        <v>21</v>
      </c>
      <c r="S286" s="29">
        <f t="shared" si="18"/>
        <v>21</v>
      </c>
      <c r="T286" s="32">
        <f t="shared" si="19"/>
        <v>0</v>
      </c>
    </row>
    <row r="287" spans="1:20" x14ac:dyDescent="0.25">
      <c r="A287" s="2">
        <v>2021</v>
      </c>
      <c r="B287" s="2" t="s">
        <v>381</v>
      </c>
      <c r="C287" s="3" t="s">
        <v>290</v>
      </c>
      <c r="D287" s="2" t="s">
        <v>728</v>
      </c>
      <c r="E287" s="2" t="s">
        <v>728</v>
      </c>
      <c r="F287" s="3" t="s">
        <v>290</v>
      </c>
      <c r="G287" s="3" t="s">
        <v>687</v>
      </c>
      <c r="H287" s="11">
        <f>IFERROR(INDEX(FinalOpSharingDE!$A$2:$M$333,MATCH(OperationalSharingDetail!$F287,FinalOpSharingDE!$A$2:$A$333,0),3),0)</f>
        <v>8</v>
      </c>
      <c r="I287" s="11">
        <f>IFERROR(INDEX(FinalOpSharingDE!$A$2:$M$333,MATCH(OperationalSharingDetail!$F287,FinalOpSharingDE!$A$2:$A$333,0),8),0)</f>
        <v>5</v>
      </c>
      <c r="J287" s="11">
        <f>IFERROR(INDEX(FinalOpSharingDE!$A$2:$M$333,MATCH(OperationalSharingDetail!$F287,FinalOpSharingDE!$A$2:$A$333,0),6),0)</f>
        <v>0</v>
      </c>
      <c r="K287" s="11">
        <f>IFERROR(INDEX(FinalOpSharingDE!$A$2:$M$333,MATCH(OperationalSharingDetail!$F287,FinalOpSharingDE!$A$2:$A$333,0),9),0)</f>
        <v>5</v>
      </c>
      <c r="L287" s="11">
        <f>IFERROR(INDEX(FinalOpSharingDE!$A$2:$M$333,MATCH(OperationalSharingDetail!$F287,FinalOpSharingDE!$A$2:$A$333,0),7),0)</f>
        <v>5</v>
      </c>
      <c r="M287" s="11">
        <f>IFERROR(INDEX(FinalOpSharingDE!$A$2:$M$333,MATCH(OperationalSharingDetail!$F287,FinalOpSharingDE!$A$2:$A$333,0),4),0)</f>
        <v>3</v>
      </c>
      <c r="N287" s="11">
        <f>IFERROR(INDEX(FinalOpSharingDE!$A$2:$M$333,MATCH(OperationalSharingDetail!$F287,FinalOpSharingDE!$A$2:$A$333,0),5),0)</f>
        <v>0</v>
      </c>
      <c r="O287" s="11">
        <f>IFERROR(INDEX(FinalOpSharingDE!$A$2:$M$333,MATCH(OperationalSharingDetail!$F287,FinalOpSharingDE!$A$2:$A$333,0),10),0)</f>
        <v>0</v>
      </c>
      <c r="P287" s="11">
        <f t="shared" si="16"/>
        <v>26</v>
      </c>
      <c r="Q287" s="11">
        <f t="shared" si="17"/>
        <v>21</v>
      </c>
      <c r="S287" s="29">
        <f t="shared" si="18"/>
        <v>21</v>
      </c>
      <c r="T287" s="32">
        <f t="shared" si="19"/>
        <v>0</v>
      </c>
    </row>
    <row r="288" spans="1:20" x14ac:dyDescent="0.25">
      <c r="A288" s="2">
        <v>2021</v>
      </c>
      <c r="B288" s="2" t="s">
        <v>385</v>
      </c>
      <c r="C288" s="3" t="s">
        <v>291</v>
      </c>
      <c r="D288" s="2" t="s">
        <v>728</v>
      </c>
      <c r="E288" s="2" t="s">
        <v>728</v>
      </c>
      <c r="F288" s="3" t="s">
        <v>291</v>
      </c>
      <c r="G288" s="3" t="s">
        <v>688</v>
      </c>
      <c r="H288" s="11">
        <f>IFERROR(INDEX(FinalOpSharingDE!$A$2:$M$333,MATCH(OperationalSharingDetail!$F288,FinalOpSharingDE!$A$2:$A$333,0),3),0)</f>
        <v>8</v>
      </c>
      <c r="I288" s="11">
        <f>IFERROR(INDEX(FinalOpSharingDE!$A$2:$M$333,MATCH(OperationalSharingDetail!$F288,FinalOpSharingDE!$A$2:$A$333,0),8),0)</f>
        <v>5</v>
      </c>
      <c r="J288" s="11">
        <f>IFERROR(INDEX(FinalOpSharingDE!$A$2:$M$333,MATCH(OperationalSharingDetail!$F288,FinalOpSharingDE!$A$2:$A$333,0),6),0)</f>
        <v>5</v>
      </c>
      <c r="K288" s="11">
        <f>IFERROR(INDEX(FinalOpSharingDE!$A$2:$M$333,MATCH(OperationalSharingDetail!$F288,FinalOpSharingDE!$A$2:$A$333,0),9),0)</f>
        <v>5</v>
      </c>
      <c r="L288" s="11">
        <f>IFERROR(INDEX(FinalOpSharingDE!$A$2:$M$333,MATCH(OperationalSharingDetail!$F288,FinalOpSharingDE!$A$2:$A$333,0),7),0)</f>
        <v>0</v>
      </c>
      <c r="M288" s="11">
        <f>IFERROR(INDEX(FinalOpSharingDE!$A$2:$M$333,MATCH(OperationalSharingDetail!$F288,FinalOpSharingDE!$A$2:$A$333,0),4),0)</f>
        <v>0</v>
      </c>
      <c r="N288" s="11">
        <f>IFERROR(INDEX(FinalOpSharingDE!$A$2:$M$333,MATCH(OperationalSharingDetail!$F288,FinalOpSharingDE!$A$2:$A$333,0),5),0)</f>
        <v>3</v>
      </c>
      <c r="O288" s="11">
        <f>IFERROR(INDEX(FinalOpSharingDE!$A$2:$M$333,MATCH(OperationalSharingDetail!$F288,FinalOpSharingDE!$A$2:$A$333,0),10),0)</f>
        <v>0</v>
      </c>
      <c r="P288" s="11">
        <f t="shared" si="16"/>
        <v>26</v>
      </c>
      <c r="Q288" s="11">
        <f t="shared" si="17"/>
        <v>21</v>
      </c>
      <c r="S288" s="29">
        <f t="shared" si="18"/>
        <v>21</v>
      </c>
      <c r="T288" s="32">
        <f t="shared" si="19"/>
        <v>0</v>
      </c>
    </row>
    <row r="289" spans="1:20" x14ac:dyDescent="0.25">
      <c r="A289" s="2">
        <v>2021</v>
      </c>
      <c r="B289" s="2" t="s">
        <v>383</v>
      </c>
      <c r="C289" s="3" t="s">
        <v>292</v>
      </c>
      <c r="D289" s="2" t="s">
        <v>728</v>
      </c>
      <c r="E289" s="2" t="s">
        <v>728</v>
      </c>
      <c r="F289" s="3" t="s">
        <v>292</v>
      </c>
      <c r="G289" s="3" t="s">
        <v>689</v>
      </c>
      <c r="H289" s="11">
        <f>IFERROR(INDEX(FinalOpSharingDE!$A$2:$M$333,MATCH(OperationalSharingDetail!$F289,FinalOpSharingDE!$A$2:$A$333,0),3),0)</f>
        <v>0</v>
      </c>
      <c r="I289" s="11">
        <f>IFERROR(INDEX(FinalOpSharingDE!$A$2:$M$333,MATCH(OperationalSharingDetail!$F289,FinalOpSharingDE!$A$2:$A$333,0),8),0)</f>
        <v>0</v>
      </c>
      <c r="J289" s="11">
        <f>IFERROR(INDEX(FinalOpSharingDE!$A$2:$M$333,MATCH(OperationalSharingDetail!$F289,FinalOpSharingDE!$A$2:$A$333,0),6),0)</f>
        <v>0</v>
      </c>
      <c r="K289" s="11">
        <f>IFERROR(INDEX(FinalOpSharingDE!$A$2:$M$333,MATCH(OperationalSharingDetail!$F289,FinalOpSharingDE!$A$2:$A$333,0),9),0)</f>
        <v>0</v>
      </c>
      <c r="L289" s="11">
        <f>IFERROR(INDEX(FinalOpSharingDE!$A$2:$M$333,MATCH(OperationalSharingDetail!$F289,FinalOpSharingDE!$A$2:$A$333,0),7),0)</f>
        <v>0</v>
      </c>
      <c r="M289" s="11">
        <f>IFERROR(INDEX(FinalOpSharingDE!$A$2:$M$333,MATCH(OperationalSharingDetail!$F289,FinalOpSharingDE!$A$2:$A$333,0),4),0)</f>
        <v>0</v>
      </c>
      <c r="N289" s="11">
        <f>IFERROR(INDEX(FinalOpSharingDE!$A$2:$M$333,MATCH(OperationalSharingDetail!$F289,FinalOpSharingDE!$A$2:$A$333,0),5),0)</f>
        <v>0</v>
      </c>
      <c r="O289" s="11">
        <f>IFERROR(INDEX(FinalOpSharingDE!$A$2:$M$333,MATCH(OperationalSharingDetail!$F289,FinalOpSharingDE!$A$2:$A$333,0),10),0)</f>
        <v>3</v>
      </c>
      <c r="P289" s="11">
        <f t="shared" si="16"/>
        <v>3</v>
      </c>
      <c r="Q289" s="11">
        <f t="shared" si="17"/>
        <v>3</v>
      </c>
      <c r="S289" s="29">
        <f t="shared" si="18"/>
        <v>3</v>
      </c>
      <c r="T289" s="32">
        <f t="shared" si="19"/>
        <v>0</v>
      </c>
    </row>
    <row r="290" spans="1:20" x14ac:dyDescent="0.25">
      <c r="A290" s="2">
        <v>2021</v>
      </c>
      <c r="B290" s="2" t="s">
        <v>382</v>
      </c>
      <c r="C290" s="3" t="s">
        <v>369</v>
      </c>
      <c r="D290" s="2" t="s">
        <v>728</v>
      </c>
      <c r="E290" s="2" t="s">
        <v>728</v>
      </c>
      <c r="F290" s="3" t="s">
        <v>404</v>
      </c>
      <c r="G290" s="3" t="s">
        <v>690</v>
      </c>
      <c r="H290" s="11">
        <f>IFERROR(INDEX(FinalOpSharingDE!$A$2:$M$333,MATCH(OperationalSharingDetail!$F290,FinalOpSharingDE!$A$2:$A$333,0),3),0)</f>
        <v>0</v>
      </c>
      <c r="I290" s="11">
        <f>IFERROR(INDEX(FinalOpSharingDE!$A$2:$M$333,MATCH(OperationalSharingDetail!$F290,FinalOpSharingDE!$A$2:$A$333,0),8),0)</f>
        <v>0</v>
      </c>
      <c r="J290" s="11">
        <f>IFERROR(INDEX(FinalOpSharingDE!$A$2:$M$333,MATCH(OperationalSharingDetail!$F290,FinalOpSharingDE!$A$2:$A$333,0),6),0)</f>
        <v>0</v>
      </c>
      <c r="K290" s="11">
        <f>IFERROR(INDEX(FinalOpSharingDE!$A$2:$M$333,MATCH(OperationalSharingDetail!$F290,FinalOpSharingDE!$A$2:$A$333,0),9),0)</f>
        <v>0</v>
      </c>
      <c r="L290" s="11">
        <f>IFERROR(INDEX(FinalOpSharingDE!$A$2:$M$333,MATCH(OperationalSharingDetail!$F290,FinalOpSharingDE!$A$2:$A$333,0),7),0)</f>
        <v>0</v>
      </c>
      <c r="M290" s="11">
        <f>IFERROR(INDEX(FinalOpSharingDE!$A$2:$M$333,MATCH(OperationalSharingDetail!$F290,FinalOpSharingDE!$A$2:$A$333,0),4),0)</f>
        <v>0</v>
      </c>
      <c r="N290" s="11">
        <f>IFERROR(INDEX(FinalOpSharingDE!$A$2:$M$333,MATCH(OperationalSharingDetail!$F290,FinalOpSharingDE!$A$2:$A$333,0),5),0)</f>
        <v>0</v>
      </c>
      <c r="O290" s="11">
        <f>IFERROR(INDEX(FinalOpSharingDE!$A$2:$M$333,MATCH(OperationalSharingDetail!$F290,FinalOpSharingDE!$A$2:$A$333,0),10),0)</f>
        <v>0</v>
      </c>
      <c r="P290" s="11">
        <f t="shared" si="16"/>
        <v>0</v>
      </c>
      <c r="Q290" s="11">
        <f t="shared" si="17"/>
        <v>0</v>
      </c>
      <c r="S290" s="29">
        <f t="shared" si="18"/>
        <v>0</v>
      </c>
      <c r="T290" s="32">
        <f t="shared" si="19"/>
        <v>0</v>
      </c>
    </row>
    <row r="291" spans="1:20" x14ac:dyDescent="0.25">
      <c r="A291" s="2">
        <v>2021</v>
      </c>
      <c r="B291" s="2" t="s">
        <v>381</v>
      </c>
      <c r="C291" s="3" t="s">
        <v>293</v>
      </c>
      <c r="D291" s="2" t="s">
        <v>728</v>
      </c>
      <c r="E291" s="2" t="s">
        <v>728</v>
      </c>
      <c r="F291" s="3" t="s">
        <v>293</v>
      </c>
      <c r="G291" s="3" t="s">
        <v>691</v>
      </c>
      <c r="H291" s="11">
        <f>IFERROR(INDEX(FinalOpSharingDE!$A$2:$M$333,MATCH(OperationalSharingDetail!$F291,FinalOpSharingDE!$A$2:$A$333,0),3),0)</f>
        <v>0</v>
      </c>
      <c r="I291" s="11">
        <f>IFERROR(INDEX(FinalOpSharingDE!$A$2:$M$333,MATCH(OperationalSharingDetail!$F291,FinalOpSharingDE!$A$2:$A$333,0),8),0)</f>
        <v>0</v>
      </c>
      <c r="J291" s="11">
        <f>IFERROR(INDEX(FinalOpSharingDE!$A$2:$M$333,MATCH(OperationalSharingDetail!$F291,FinalOpSharingDE!$A$2:$A$333,0),6),0)</f>
        <v>0</v>
      </c>
      <c r="K291" s="11">
        <f>IFERROR(INDEX(FinalOpSharingDE!$A$2:$M$333,MATCH(OperationalSharingDetail!$F291,FinalOpSharingDE!$A$2:$A$333,0),9),0)</f>
        <v>5</v>
      </c>
      <c r="L291" s="11">
        <f>IFERROR(INDEX(FinalOpSharingDE!$A$2:$M$333,MATCH(OperationalSharingDetail!$F291,FinalOpSharingDE!$A$2:$A$333,0),7),0)</f>
        <v>0</v>
      </c>
      <c r="M291" s="11">
        <f>IFERROR(INDEX(FinalOpSharingDE!$A$2:$M$333,MATCH(OperationalSharingDetail!$F291,FinalOpSharingDE!$A$2:$A$333,0),4),0)</f>
        <v>0</v>
      </c>
      <c r="N291" s="11">
        <f>IFERROR(INDEX(FinalOpSharingDE!$A$2:$M$333,MATCH(OperationalSharingDetail!$F291,FinalOpSharingDE!$A$2:$A$333,0),5),0)</f>
        <v>0</v>
      </c>
      <c r="O291" s="11">
        <f>IFERROR(INDEX(FinalOpSharingDE!$A$2:$M$333,MATCH(OperationalSharingDetail!$F291,FinalOpSharingDE!$A$2:$A$333,0),10),0)</f>
        <v>0</v>
      </c>
      <c r="P291" s="11">
        <f t="shared" si="16"/>
        <v>5</v>
      </c>
      <c r="Q291" s="11">
        <f t="shared" si="17"/>
        <v>5</v>
      </c>
      <c r="S291" s="29">
        <f t="shared" si="18"/>
        <v>5</v>
      </c>
      <c r="T291" s="32">
        <f t="shared" si="19"/>
        <v>0</v>
      </c>
    </row>
    <row r="292" spans="1:20" x14ac:dyDescent="0.25">
      <c r="A292" s="2">
        <v>2021</v>
      </c>
      <c r="B292" s="2" t="s">
        <v>381</v>
      </c>
      <c r="C292" s="3" t="s">
        <v>294</v>
      </c>
      <c r="D292" s="2" t="s">
        <v>728</v>
      </c>
      <c r="E292" s="2" t="s">
        <v>728</v>
      </c>
      <c r="F292" s="3" t="s">
        <v>294</v>
      </c>
      <c r="G292" s="3" t="s">
        <v>692</v>
      </c>
      <c r="H292" s="11">
        <f>IFERROR(INDEX(FinalOpSharingDE!$A$2:$M$333,MATCH(OperationalSharingDetail!$F292,FinalOpSharingDE!$A$2:$A$333,0),3),0)</f>
        <v>0</v>
      </c>
      <c r="I292" s="11">
        <f>IFERROR(INDEX(FinalOpSharingDE!$A$2:$M$333,MATCH(OperationalSharingDetail!$F292,FinalOpSharingDE!$A$2:$A$333,0),8),0)</f>
        <v>0</v>
      </c>
      <c r="J292" s="11">
        <f>IFERROR(INDEX(FinalOpSharingDE!$A$2:$M$333,MATCH(OperationalSharingDetail!$F292,FinalOpSharingDE!$A$2:$A$333,0),6),0)</f>
        <v>0</v>
      </c>
      <c r="K292" s="11">
        <f>IFERROR(INDEX(FinalOpSharingDE!$A$2:$M$333,MATCH(OperationalSharingDetail!$F292,FinalOpSharingDE!$A$2:$A$333,0),9),0)</f>
        <v>0</v>
      </c>
      <c r="L292" s="11">
        <f>IFERROR(INDEX(FinalOpSharingDE!$A$2:$M$333,MATCH(OperationalSharingDetail!$F292,FinalOpSharingDE!$A$2:$A$333,0),7),0)</f>
        <v>0</v>
      </c>
      <c r="M292" s="11">
        <f>IFERROR(INDEX(FinalOpSharingDE!$A$2:$M$333,MATCH(OperationalSharingDetail!$F292,FinalOpSharingDE!$A$2:$A$333,0),4),0)</f>
        <v>0</v>
      </c>
      <c r="N292" s="11">
        <f>IFERROR(INDEX(FinalOpSharingDE!$A$2:$M$333,MATCH(OperationalSharingDetail!$F292,FinalOpSharingDE!$A$2:$A$333,0),5),0)</f>
        <v>0</v>
      </c>
      <c r="O292" s="11">
        <f>IFERROR(INDEX(FinalOpSharingDE!$A$2:$M$333,MATCH(OperationalSharingDetail!$F292,FinalOpSharingDE!$A$2:$A$333,0),10),0)</f>
        <v>0</v>
      </c>
      <c r="P292" s="11">
        <f t="shared" si="16"/>
        <v>0</v>
      </c>
      <c r="Q292" s="11">
        <f t="shared" si="17"/>
        <v>0</v>
      </c>
      <c r="S292" s="29">
        <f t="shared" si="18"/>
        <v>0</v>
      </c>
      <c r="T292" s="32">
        <f t="shared" si="19"/>
        <v>0</v>
      </c>
    </row>
    <row r="293" spans="1:20" x14ac:dyDescent="0.25">
      <c r="A293" s="2">
        <v>2021</v>
      </c>
      <c r="B293" s="2" t="s">
        <v>386</v>
      </c>
      <c r="C293" s="3" t="s">
        <v>296</v>
      </c>
      <c r="D293" s="2" t="s">
        <v>139</v>
      </c>
      <c r="E293" s="2" t="s">
        <v>728</v>
      </c>
      <c r="F293" s="3" t="s">
        <v>296</v>
      </c>
      <c r="G293" s="3" t="s">
        <v>756</v>
      </c>
      <c r="H293" s="11">
        <f>IFERROR(INDEX(FinalOpSharingDE!$A$2:$M$333,MATCH(OperationalSharingDetail!$F293,FinalOpSharingDE!$A$2:$A$333,0),3),0)</f>
        <v>0</v>
      </c>
      <c r="I293" s="11">
        <f>IFERROR(INDEX(FinalOpSharingDE!$A$2:$M$333,MATCH(OperationalSharingDetail!$F293,FinalOpSharingDE!$A$2:$A$333,0),8),0)</f>
        <v>0</v>
      </c>
      <c r="J293" s="11">
        <f>IFERROR(INDEX(FinalOpSharingDE!$A$2:$M$333,MATCH(OperationalSharingDetail!$F293,FinalOpSharingDE!$A$2:$A$333,0),6),0)</f>
        <v>0</v>
      </c>
      <c r="K293" s="11">
        <f>IFERROR(INDEX(FinalOpSharingDE!$A$2:$M$333,MATCH(OperationalSharingDetail!$F293,FinalOpSharingDE!$A$2:$A$333,0),9),0)</f>
        <v>0</v>
      </c>
      <c r="L293" s="11">
        <f>IFERROR(INDEX(FinalOpSharingDE!$A$2:$M$333,MATCH(OperationalSharingDetail!$F293,FinalOpSharingDE!$A$2:$A$333,0),7),0)</f>
        <v>0</v>
      </c>
      <c r="M293" s="11">
        <f>IFERROR(INDEX(FinalOpSharingDE!$A$2:$M$333,MATCH(OperationalSharingDetail!$F293,FinalOpSharingDE!$A$2:$A$333,0),4),0)</f>
        <v>0</v>
      </c>
      <c r="N293" s="11">
        <f>IFERROR(INDEX(FinalOpSharingDE!$A$2:$M$333,MATCH(OperationalSharingDetail!$F293,FinalOpSharingDE!$A$2:$A$333,0),5),0)</f>
        <v>0</v>
      </c>
      <c r="O293" s="11">
        <f>IFERROR(INDEX(FinalOpSharingDE!$A$2:$M$333,MATCH(OperationalSharingDetail!$F293,FinalOpSharingDE!$A$2:$A$333,0),10),0)</f>
        <v>0</v>
      </c>
      <c r="P293" s="11">
        <f t="shared" si="16"/>
        <v>0</v>
      </c>
      <c r="Q293" s="11">
        <f t="shared" si="17"/>
        <v>0</v>
      </c>
      <c r="S293" s="29">
        <f t="shared" si="18"/>
        <v>0</v>
      </c>
      <c r="T293" s="32">
        <f t="shared" si="19"/>
        <v>0</v>
      </c>
    </row>
    <row r="294" spans="1:20" x14ac:dyDescent="0.25">
      <c r="A294" s="2">
        <v>2021</v>
      </c>
      <c r="B294" s="2" t="s">
        <v>381</v>
      </c>
      <c r="C294" s="3" t="s">
        <v>297</v>
      </c>
      <c r="D294" s="2" t="s">
        <v>728</v>
      </c>
      <c r="E294" s="2" t="s">
        <v>728</v>
      </c>
      <c r="F294" s="3" t="s">
        <v>297</v>
      </c>
      <c r="G294" s="3" t="s">
        <v>693</v>
      </c>
      <c r="H294" s="11">
        <f>IFERROR(INDEX(FinalOpSharingDE!$A$2:$M$333,MATCH(OperationalSharingDetail!$F294,FinalOpSharingDE!$A$2:$A$333,0),3),0)</f>
        <v>0</v>
      </c>
      <c r="I294" s="11">
        <f>IFERROR(INDEX(FinalOpSharingDE!$A$2:$M$333,MATCH(OperationalSharingDetail!$F294,FinalOpSharingDE!$A$2:$A$333,0),8),0)</f>
        <v>0</v>
      </c>
      <c r="J294" s="11">
        <f>IFERROR(INDEX(FinalOpSharingDE!$A$2:$M$333,MATCH(OperationalSharingDetail!$F294,FinalOpSharingDE!$A$2:$A$333,0),6),0)</f>
        <v>5</v>
      </c>
      <c r="K294" s="11">
        <f>IFERROR(INDEX(FinalOpSharingDE!$A$2:$M$333,MATCH(OperationalSharingDetail!$F294,FinalOpSharingDE!$A$2:$A$333,0),9),0)</f>
        <v>0</v>
      </c>
      <c r="L294" s="11">
        <f>IFERROR(INDEX(FinalOpSharingDE!$A$2:$M$333,MATCH(OperationalSharingDetail!$F294,FinalOpSharingDE!$A$2:$A$333,0),7),0)</f>
        <v>0</v>
      </c>
      <c r="M294" s="11">
        <f>IFERROR(INDEX(FinalOpSharingDE!$A$2:$M$333,MATCH(OperationalSharingDetail!$F294,FinalOpSharingDE!$A$2:$A$333,0),4),0)</f>
        <v>0</v>
      </c>
      <c r="N294" s="11">
        <f>IFERROR(INDEX(FinalOpSharingDE!$A$2:$M$333,MATCH(OperationalSharingDetail!$F294,FinalOpSharingDE!$A$2:$A$333,0),5),0)</f>
        <v>0</v>
      </c>
      <c r="O294" s="11">
        <f>IFERROR(INDEX(FinalOpSharingDE!$A$2:$M$333,MATCH(OperationalSharingDetail!$F294,FinalOpSharingDE!$A$2:$A$333,0),10),0)</f>
        <v>3</v>
      </c>
      <c r="P294" s="11">
        <f t="shared" si="16"/>
        <v>8</v>
      </c>
      <c r="Q294" s="11">
        <f t="shared" si="17"/>
        <v>8</v>
      </c>
      <c r="S294" s="29">
        <f t="shared" si="18"/>
        <v>8</v>
      </c>
      <c r="T294" s="32">
        <f t="shared" si="19"/>
        <v>0</v>
      </c>
    </row>
    <row r="295" spans="1:20" x14ac:dyDescent="0.25">
      <c r="A295" s="2">
        <v>2021</v>
      </c>
      <c r="B295" s="2" t="s">
        <v>383</v>
      </c>
      <c r="C295" s="3" t="s">
        <v>298</v>
      </c>
      <c r="D295" s="2" t="s">
        <v>728</v>
      </c>
      <c r="E295" s="2" t="s">
        <v>728</v>
      </c>
      <c r="F295" s="3" t="s">
        <v>298</v>
      </c>
      <c r="G295" s="3" t="s">
        <v>694</v>
      </c>
      <c r="H295" s="11">
        <f>IFERROR(INDEX(FinalOpSharingDE!$A$2:$M$333,MATCH(OperationalSharingDetail!$F295,FinalOpSharingDE!$A$2:$A$333,0),3),0)</f>
        <v>8</v>
      </c>
      <c r="I295" s="11">
        <f>IFERROR(INDEX(FinalOpSharingDE!$A$2:$M$333,MATCH(OperationalSharingDetail!$F295,FinalOpSharingDE!$A$2:$A$333,0),8),0)</f>
        <v>0</v>
      </c>
      <c r="J295" s="11">
        <f>IFERROR(INDEX(FinalOpSharingDE!$A$2:$M$333,MATCH(OperationalSharingDetail!$F295,FinalOpSharingDE!$A$2:$A$333,0),6),0)</f>
        <v>0</v>
      </c>
      <c r="K295" s="11">
        <f>IFERROR(INDEX(FinalOpSharingDE!$A$2:$M$333,MATCH(OperationalSharingDetail!$F295,FinalOpSharingDE!$A$2:$A$333,0),9),0)</f>
        <v>5</v>
      </c>
      <c r="L295" s="11">
        <f>IFERROR(INDEX(FinalOpSharingDE!$A$2:$M$333,MATCH(OperationalSharingDetail!$F295,FinalOpSharingDE!$A$2:$A$333,0),7),0)</f>
        <v>5</v>
      </c>
      <c r="M295" s="11">
        <f>IFERROR(INDEX(FinalOpSharingDE!$A$2:$M$333,MATCH(OperationalSharingDetail!$F295,FinalOpSharingDE!$A$2:$A$333,0),4),0)</f>
        <v>0</v>
      </c>
      <c r="N295" s="11">
        <f>IFERROR(INDEX(FinalOpSharingDE!$A$2:$M$333,MATCH(OperationalSharingDetail!$F295,FinalOpSharingDE!$A$2:$A$333,0),5),0)</f>
        <v>3</v>
      </c>
      <c r="O295" s="11">
        <f>IFERROR(INDEX(FinalOpSharingDE!$A$2:$M$333,MATCH(OperationalSharingDetail!$F295,FinalOpSharingDE!$A$2:$A$333,0),10),0)</f>
        <v>0</v>
      </c>
      <c r="P295" s="11">
        <f t="shared" si="16"/>
        <v>21</v>
      </c>
      <c r="Q295" s="11">
        <f t="shared" si="17"/>
        <v>21</v>
      </c>
      <c r="S295" s="29">
        <f t="shared" si="18"/>
        <v>21</v>
      </c>
      <c r="T295" s="32">
        <f t="shared" si="19"/>
        <v>0</v>
      </c>
    </row>
    <row r="296" spans="1:20" x14ac:dyDescent="0.25">
      <c r="A296" s="2">
        <v>2021</v>
      </c>
      <c r="B296" s="2" t="s">
        <v>387</v>
      </c>
      <c r="C296" s="3" t="s">
        <v>299</v>
      </c>
      <c r="D296" s="2" t="s">
        <v>728</v>
      </c>
      <c r="E296" s="2" t="s">
        <v>728</v>
      </c>
      <c r="F296" s="3" t="s">
        <v>299</v>
      </c>
      <c r="G296" s="3" t="s">
        <v>695</v>
      </c>
      <c r="H296" s="11">
        <f>IFERROR(INDEX(FinalOpSharingDE!$A$2:$M$333,MATCH(OperationalSharingDetail!$F296,FinalOpSharingDE!$A$2:$A$333,0),3),0)</f>
        <v>0</v>
      </c>
      <c r="I296" s="11">
        <f>IFERROR(INDEX(FinalOpSharingDE!$A$2:$M$333,MATCH(OperationalSharingDetail!$F296,FinalOpSharingDE!$A$2:$A$333,0),8),0)</f>
        <v>0</v>
      </c>
      <c r="J296" s="11">
        <f>IFERROR(INDEX(FinalOpSharingDE!$A$2:$M$333,MATCH(OperationalSharingDetail!$F296,FinalOpSharingDE!$A$2:$A$333,0),6),0)</f>
        <v>5</v>
      </c>
      <c r="K296" s="11">
        <f>IFERROR(INDEX(FinalOpSharingDE!$A$2:$M$333,MATCH(OperationalSharingDetail!$F296,FinalOpSharingDE!$A$2:$A$333,0),9),0)</f>
        <v>0</v>
      </c>
      <c r="L296" s="11">
        <f>IFERROR(INDEX(FinalOpSharingDE!$A$2:$M$333,MATCH(OperationalSharingDetail!$F296,FinalOpSharingDE!$A$2:$A$333,0),7),0)</f>
        <v>0</v>
      </c>
      <c r="M296" s="11">
        <f>IFERROR(INDEX(FinalOpSharingDE!$A$2:$M$333,MATCH(OperationalSharingDetail!$F296,FinalOpSharingDE!$A$2:$A$333,0),4),0)</f>
        <v>0</v>
      </c>
      <c r="N296" s="11">
        <f>IFERROR(INDEX(FinalOpSharingDE!$A$2:$M$333,MATCH(OperationalSharingDetail!$F296,FinalOpSharingDE!$A$2:$A$333,0),5),0)</f>
        <v>3</v>
      </c>
      <c r="O296" s="11">
        <f>IFERROR(INDEX(FinalOpSharingDE!$A$2:$M$333,MATCH(OperationalSharingDetail!$F296,FinalOpSharingDE!$A$2:$A$333,0),10),0)</f>
        <v>0</v>
      </c>
      <c r="P296" s="11">
        <f t="shared" si="16"/>
        <v>8</v>
      </c>
      <c r="Q296" s="11">
        <f t="shared" si="17"/>
        <v>8</v>
      </c>
      <c r="S296" s="29">
        <f t="shared" si="18"/>
        <v>8</v>
      </c>
      <c r="T296" s="32">
        <f t="shared" si="19"/>
        <v>0</v>
      </c>
    </row>
    <row r="297" spans="1:20" x14ac:dyDescent="0.25">
      <c r="A297" s="2">
        <v>2021</v>
      </c>
      <c r="B297" s="2" t="s">
        <v>386</v>
      </c>
      <c r="C297" s="3" t="s">
        <v>300</v>
      </c>
      <c r="D297" s="2" t="s">
        <v>728</v>
      </c>
      <c r="E297" s="2" t="s">
        <v>728</v>
      </c>
      <c r="F297" s="3" t="s">
        <v>300</v>
      </c>
      <c r="G297" s="3" t="s">
        <v>696</v>
      </c>
      <c r="H297" s="11">
        <f>IFERROR(INDEX(FinalOpSharingDE!$A$2:$M$333,MATCH(OperationalSharingDetail!$F297,FinalOpSharingDE!$A$2:$A$333,0),3),0)</f>
        <v>0</v>
      </c>
      <c r="I297" s="11">
        <f>IFERROR(INDEX(FinalOpSharingDE!$A$2:$M$333,MATCH(OperationalSharingDetail!$F297,FinalOpSharingDE!$A$2:$A$333,0),8),0)</f>
        <v>0</v>
      </c>
      <c r="J297" s="11">
        <f>IFERROR(INDEX(FinalOpSharingDE!$A$2:$M$333,MATCH(OperationalSharingDetail!$F297,FinalOpSharingDE!$A$2:$A$333,0),6),0)</f>
        <v>0</v>
      </c>
      <c r="K297" s="11">
        <f>IFERROR(INDEX(FinalOpSharingDE!$A$2:$M$333,MATCH(OperationalSharingDetail!$F297,FinalOpSharingDE!$A$2:$A$333,0),9),0)</f>
        <v>5</v>
      </c>
      <c r="L297" s="11">
        <f>IFERROR(INDEX(FinalOpSharingDE!$A$2:$M$333,MATCH(OperationalSharingDetail!$F297,FinalOpSharingDE!$A$2:$A$333,0),7),0)</f>
        <v>5</v>
      </c>
      <c r="M297" s="11">
        <f>IFERROR(INDEX(FinalOpSharingDE!$A$2:$M$333,MATCH(OperationalSharingDetail!$F297,FinalOpSharingDE!$A$2:$A$333,0),4),0)</f>
        <v>3</v>
      </c>
      <c r="N297" s="11">
        <f>IFERROR(INDEX(FinalOpSharingDE!$A$2:$M$333,MATCH(OperationalSharingDetail!$F297,FinalOpSharingDE!$A$2:$A$333,0),5),0)</f>
        <v>3</v>
      </c>
      <c r="O297" s="11">
        <f>IFERROR(INDEX(FinalOpSharingDE!$A$2:$M$333,MATCH(OperationalSharingDetail!$F297,FinalOpSharingDE!$A$2:$A$333,0),10),0)</f>
        <v>0</v>
      </c>
      <c r="P297" s="11">
        <f t="shared" si="16"/>
        <v>16</v>
      </c>
      <c r="Q297" s="11">
        <f t="shared" si="17"/>
        <v>16</v>
      </c>
      <c r="S297" s="29">
        <f t="shared" si="18"/>
        <v>16</v>
      </c>
      <c r="T297" s="32">
        <f t="shared" si="19"/>
        <v>0</v>
      </c>
    </row>
    <row r="298" spans="1:20" x14ac:dyDescent="0.25">
      <c r="A298" s="2">
        <v>2021</v>
      </c>
      <c r="B298" s="2" t="s">
        <v>386</v>
      </c>
      <c r="C298" s="3" t="s">
        <v>302</v>
      </c>
      <c r="D298" s="2" t="s">
        <v>728</v>
      </c>
      <c r="E298" s="2" t="s">
        <v>728</v>
      </c>
      <c r="F298" s="3" t="s">
        <v>302</v>
      </c>
      <c r="G298" s="3" t="s">
        <v>698</v>
      </c>
      <c r="H298" s="11">
        <f>IFERROR(INDEX(FinalOpSharingDE!$A$2:$M$333,MATCH(OperationalSharingDetail!$F298,FinalOpSharingDE!$A$2:$A$333,0),3),0)</f>
        <v>8</v>
      </c>
      <c r="I298" s="11">
        <f>IFERROR(INDEX(FinalOpSharingDE!$A$2:$M$333,MATCH(OperationalSharingDetail!$F298,FinalOpSharingDE!$A$2:$A$333,0),8),0)</f>
        <v>0</v>
      </c>
      <c r="J298" s="11">
        <f>IFERROR(INDEX(FinalOpSharingDE!$A$2:$M$333,MATCH(OperationalSharingDetail!$F298,FinalOpSharingDE!$A$2:$A$333,0),6),0)</f>
        <v>5</v>
      </c>
      <c r="K298" s="11">
        <f>IFERROR(INDEX(FinalOpSharingDE!$A$2:$M$333,MATCH(OperationalSharingDetail!$F298,FinalOpSharingDE!$A$2:$A$333,0),9),0)</f>
        <v>5</v>
      </c>
      <c r="L298" s="11">
        <f>IFERROR(INDEX(FinalOpSharingDE!$A$2:$M$333,MATCH(OperationalSharingDetail!$F298,FinalOpSharingDE!$A$2:$A$333,0),7),0)</f>
        <v>0</v>
      </c>
      <c r="M298" s="11">
        <f>IFERROR(INDEX(FinalOpSharingDE!$A$2:$M$333,MATCH(OperationalSharingDetail!$F298,FinalOpSharingDE!$A$2:$A$333,0),4),0)</f>
        <v>0</v>
      </c>
      <c r="N298" s="11">
        <f>IFERROR(INDEX(FinalOpSharingDE!$A$2:$M$333,MATCH(OperationalSharingDetail!$F298,FinalOpSharingDE!$A$2:$A$333,0),5),0)</f>
        <v>3</v>
      </c>
      <c r="O298" s="11">
        <f>IFERROR(INDEX(FinalOpSharingDE!$A$2:$M$333,MATCH(OperationalSharingDetail!$F298,FinalOpSharingDE!$A$2:$A$333,0),10),0)</f>
        <v>0</v>
      </c>
      <c r="P298" s="11">
        <f t="shared" si="16"/>
        <v>21</v>
      </c>
      <c r="Q298" s="11">
        <f t="shared" si="17"/>
        <v>21</v>
      </c>
      <c r="S298" s="29">
        <f t="shared" si="18"/>
        <v>21</v>
      </c>
      <c r="T298" s="32">
        <f t="shared" si="19"/>
        <v>0</v>
      </c>
    </row>
    <row r="299" spans="1:20" x14ac:dyDescent="0.25">
      <c r="A299" s="2">
        <v>2021</v>
      </c>
      <c r="B299" s="2" t="s">
        <v>382</v>
      </c>
      <c r="C299" s="3" t="s">
        <v>303</v>
      </c>
      <c r="D299" s="2" t="s">
        <v>728</v>
      </c>
      <c r="E299" s="2" t="s">
        <v>728</v>
      </c>
      <c r="F299" s="3" t="s">
        <v>303</v>
      </c>
      <c r="G299" s="3" t="s">
        <v>699</v>
      </c>
      <c r="H299" s="11">
        <f>IFERROR(INDEX(FinalOpSharingDE!$A$2:$M$333,MATCH(OperationalSharingDetail!$F299,FinalOpSharingDE!$A$2:$A$333,0),3),0)</f>
        <v>0</v>
      </c>
      <c r="I299" s="11">
        <f>IFERROR(INDEX(FinalOpSharingDE!$A$2:$M$333,MATCH(OperationalSharingDetail!$F299,FinalOpSharingDE!$A$2:$A$333,0),8),0)</f>
        <v>0</v>
      </c>
      <c r="J299" s="11">
        <f>IFERROR(INDEX(FinalOpSharingDE!$A$2:$M$333,MATCH(OperationalSharingDetail!$F299,FinalOpSharingDE!$A$2:$A$333,0),6),0)</f>
        <v>5</v>
      </c>
      <c r="K299" s="11">
        <f>IFERROR(INDEX(FinalOpSharingDE!$A$2:$M$333,MATCH(OperationalSharingDetail!$F299,FinalOpSharingDE!$A$2:$A$333,0),9),0)</f>
        <v>0</v>
      </c>
      <c r="L299" s="11">
        <f>IFERROR(INDEX(FinalOpSharingDE!$A$2:$M$333,MATCH(OperationalSharingDetail!$F299,FinalOpSharingDE!$A$2:$A$333,0),7),0)</f>
        <v>0</v>
      </c>
      <c r="M299" s="11">
        <f>IFERROR(INDEX(FinalOpSharingDE!$A$2:$M$333,MATCH(OperationalSharingDetail!$F299,FinalOpSharingDE!$A$2:$A$333,0),4),0)</f>
        <v>0</v>
      </c>
      <c r="N299" s="11">
        <f>IFERROR(INDEX(FinalOpSharingDE!$A$2:$M$333,MATCH(OperationalSharingDetail!$F299,FinalOpSharingDE!$A$2:$A$333,0),5),0)</f>
        <v>3</v>
      </c>
      <c r="O299" s="11">
        <f>IFERROR(INDEX(FinalOpSharingDE!$A$2:$M$333,MATCH(OperationalSharingDetail!$F299,FinalOpSharingDE!$A$2:$A$333,0),10),0)</f>
        <v>0</v>
      </c>
      <c r="P299" s="11">
        <f t="shared" si="16"/>
        <v>8</v>
      </c>
      <c r="Q299" s="11">
        <f t="shared" si="17"/>
        <v>8</v>
      </c>
      <c r="S299" s="29">
        <f t="shared" si="18"/>
        <v>8</v>
      </c>
      <c r="T299" s="32">
        <f t="shared" si="19"/>
        <v>0</v>
      </c>
    </row>
    <row r="300" spans="1:20" x14ac:dyDescent="0.25">
      <c r="A300" s="2">
        <v>2021</v>
      </c>
      <c r="B300" s="2" t="s">
        <v>387</v>
      </c>
      <c r="C300" s="3" t="s">
        <v>304</v>
      </c>
      <c r="D300" s="2" t="s">
        <v>728</v>
      </c>
      <c r="E300" s="2" t="s">
        <v>728</v>
      </c>
      <c r="F300" s="3" t="s">
        <v>304</v>
      </c>
      <c r="G300" s="3" t="s">
        <v>700</v>
      </c>
      <c r="H300" s="11">
        <f>IFERROR(INDEX(FinalOpSharingDE!$A$2:$M$333,MATCH(OperationalSharingDetail!$F300,FinalOpSharingDE!$A$2:$A$333,0),3),0)</f>
        <v>0</v>
      </c>
      <c r="I300" s="11">
        <f>IFERROR(INDEX(FinalOpSharingDE!$A$2:$M$333,MATCH(OperationalSharingDetail!$F300,FinalOpSharingDE!$A$2:$A$333,0),8),0)</f>
        <v>5</v>
      </c>
      <c r="J300" s="11">
        <f>IFERROR(INDEX(FinalOpSharingDE!$A$2:$M$333,MATCH(OperationalSharingDetail!$F300,FinalOpSharingDE!$A$2:$A$333,0),6),0)</f>
        <v>0</v>
      </c>
      <c r="K300" s="11">
        <f>IFERROR(INDEX(FinalOpSharingDE!$A$2:$M$333,MATCH(OperationalSharingDetail!$F300,FinalOpSharingDE!$A$2:$A$333,0),9),0)</f>
        <v>5</v>
      </c>
      <c r="L300" s="11">
        <f>IFERROR(INDEX(FinalOpSharingDE!$A$2:$M$333,MATCH(OperationalSharingDetail!$F300,FinalOpSharingDE!$A$2:$A$333,0),7),0)</f>
        <v>5</v>
      </c>
      <c r="M300" s="11">
        <f>IFERROR(INDEX(FinalOpSharingDE!$A$2:$M$333,MATCH(OperationalSharingDetail!$F300,FinalOpSharingDE!$A$2:$A$333,0),4),0)</f>
        <v>0</v>
      </c>
      <c r="N300" s="11">
        <f>IFERROR(INDEX(FinalOpSharingDE!$A$2:$M$333,MATCH(OperationalSharingDetail!$F300,FinalOpSharingDE!$A$2:$A$333,0),5),0)</f>
        <v>0</v>
      </c>
      <c r="O300" s="11">
        <f>IFERROR(INDEX(FinalOpSharingDE!$A$2:$M$333,MATCH(OperationalSharingDetail!$F300,FinalOpSharingDE!$A$2:$A$333,0),10),0)</f>
        <v>0</v>
      </c>
      <c r="P300" s="11">
        <f t="shared" si="16"/>
        <v>15</v>
      </c>
      <c r="Q300" s="11">
        <f t="shared" si="17"/>
        <v>15</v>
      </c>
      <c r="S300" s="29">
        <f t="shared" si="18"/>
        <v>15</v>
      </c>
      <c r="T300" s="32">
        <f t="shared" si="19"/>
        <v>0</v>
      </c>
    </row>
    <row r="301" spans="1:20" x14ac:dyDescent="0.25">
      <c r="A301" s="2">
        <v>2021</v>
      </c>
      <c r="B301" s="2" t="s">
        <v>382</v>
      </c>
      <c r="C301" s="3" t="s">
        <v>305</v>
      </c>
      <c r="D301" s="2" t="s">
        <v>728</v>
      </c>
      <c r="E301" s="2" t="s">
        <v>728</v>
      </c>
      <c r="F301" s="3" t="s">
        <v>305</v>
      </c>
      <c r="G301" s="3" t="s">
        <v>701</v>
      </c>
      <c r="H301" s="11">
        <f>IFERROR(INDEX(FinalOpSharingDE!$A$2:$M$333,MATCH(OperationalSharingDetail!$F301,FinalOpSharingDE!$A$2:$A$333,0),3),0)</f>
        <v>0</v>
      </c>
      <c r="I301" s="11">
        <f>IFERROR(INDEX(FinalOpSharingDE!$A$2:$M$333,MATCH(OperationalSharingDetail!$F301,FinalOpSharingDE!$A$2:$A$333,0),8),0)</f>
        <v>0</v>
      </c>
      <c r="J301" s="11">
        <f>IFERROR(INDEX(FinalOpSharingDE!$A$2:$M$333,MATCH(OperationalSharingDetail!$F301,FinalOpSharingDE!$A$2:$A$333,0),6),0)</f>
        <v>0</v>
      </c>
      <c r="K301" s="11">
        <f>IFERROR(INDEX(FinalOpSharingDE!$A$2:$M$333,MATCH(OperationalSharingDetail!$F301,FinalOpSharingDE!$A$2:$A$333,0),9),0)</f>
        <v>0</v>
      </c>
      <c r="L301" s="11">
        <f>IFERROR(INDEX(FinalOpSharingDE!$A$2:$M$333,MATCH(OperationalSharingDetail!$F301,FinalOpSharingDE!$A$2:$A$333,0),7),0)</f>
        <v>0</v>
      </c>
      <c r="M301" s="11">
        <f>IFERROR(INDEX(FinalOpSharingDE!$A$2:$M$333,MATCH(OperationalSharingDetail!$F301,FinalOpSharingDE!$A$2:$A$333,0),4),0)</f>
        <v>0</v>
      </c>
      <c r="N301" s="11">
        <f>IFERROR(INDEX(FinalOpSharingDE!$A$2:$M$333,MATCH(OperationalSharingDetail!$F301,FinalOpSharingDE!$A$2:$A$333,0),5),0)</f>
        <v>0</v>
      </c>
      <c r="O301" s="11">
        <f>IFERROR(INDEX(FinalOpSharingDE!$A$2:$M$333,MATCH(OperationalSharingDetail!$F301,FinalOpSharingDE!$A$2:$A$333,0),10),0)</f>
        <v>0</v>
      </c>
      <c r="P301" s="11">
        <f t="shared" si="16"/>
        <v>0</v>
      </c>
      <c r="Q301" s="11">
        <f t="shared" si="17"/>
        <v>0</v>
      </c>
      <c r="S301" s="29">
        <f t="shared" si="18"/>
        <v>0</v>
      </c>
      <c r="T301" s="32">
        <f t="shared" si="19"/>
        <v>0</v>
      </c>
    </row>
    <row r="302" spans="1:20" x14ac:dyDescent="0.25">
      <c r="A302" s="2">
        <v>2021</v>
      </c>
      <c r="B302" s="2" t="s">
        <v>381</v>
      </c>
      <c r="C302" s="3" t="s">
        <v>306</v>
      </c>
      <c r="D302" s="2" t="s">
        <v>728</v>
      </c>
      <c r="E302" s="2" t="s">
        <v>728</v>
      </c>
      <c r="F302" s="3" t="s">
        <v>306</v>
      </c>
      <c r="G302" s="3" t="s">
        <v>702</v>
      </c>
      <c r="H302" s="11">
        <f>IFERROR(INDEX(FinalOpSharingDE!$A$2:$M$333,MATCH(OperationalSharingDetail!$F302,FinalOpSharingDE!$A$2:$A$333,0),3),0)</f>
        <v>0</v>
      </c>
      <c r="I302" s="11">
        <f>IFERROR(INDEX(FinalOpSharingDE!$A$2:$M$333,MATCH(OperationalSharingDetail!$F302,FinalOpSharingDE!$A$2:$A$333,0),8),0)</f>
        <v>0</v>
      </c>
      <c r="J302" s="11">
        <f>IFERROR(INDEX(FinalOpSharingDE!$A$2:$M$333,MATCH(OperationalSharingDetail!$F302,FinalOpSharingDE!$A$2:$A$333,0),6),0)</f>
        <v>0</v>
      </c>
      <c r="K302" s="11">
        <f>IFERROR(INDEX(FinalOpSharingDE!$A$2:$M$333,MATCH(OperationalSharingDetail!$F302,FinalOpSharingDE!$A$2:$A$333,0),9),0)</f>
        <v>0</v>
      </c>
      <c r="L302" s="11">
        <f>IFERROR(INDEX(FinalOpSharingDE!$A$2:$M$333,MATCH(OperationalSharingDetail!$F302,FinalOpSharingDE!$A$2:$A$333,0),7),0)</f>
        <v>0</v>
      </c>
      <c r="M302" s="11">
        <f>IFERROR(INDEX(FinalOpSharingDE!$A$2:$M$333,MATCH(OperationalSharingDetail!$F302,FinalOpSharingDE!$A$2:$A$333,0),4),0)</f>
        <v>0</v>
      </c>
      <c r="N302" s="11">
        <f>IFERROR(INDEX(FinalOpSharingDE!$A$2:$M$333,MATCH(OperationalSharingDetail!$F302,FinalOpSharingDE!$A$2:$A$333,0),5),0)</f>
        <v>0</v>
      </c>
      <c r="O302" s="11">
        <f>IFERROR(INDEX(FinalOpSharingDE!$A$2:$M$333,MATCH(OperationalSharingDetail!$F302,FinalOpSharingDE!$A$2:$A$333,0),10),0)</f>
        <v>0</v>
      </c>
      <c r="P302" s="11">
        <f t="shared" si="16"/>
        <v>0</v>
      </c>
      <c r="Q302" s="11">
        <f t="shared" si="17"/>
        <v>0</v>
      </c>
      <c r="S302" s="29">
        <f t="shared" si="18"/>
        <v>0</v>
      </c>
      <c r="T302" s="32">
        <f t="shared" si="19"/>
        <v>0</v>
      </c>
    </row>
    <row r="303" spans="1:20" x14ac:dyDescent="0.25">
      <c r="A303" s="2">
        <v>2021</v>
      </c>
      <c r="B303" s="2" t="s">
        <v>382</v>
      </c>
      <c r="C303" s="3" t="s">
        <v>307</v>
      </c>
      <c r="D303" s="2" t="s">
        <v>728</v>
      </c>
      <c r="E303" s="2" t="s">
        <v>728</v>
      </c>
      <c r="F303" s="3" t="s">
        <v>307</v>
      </c>
      <c r="G303" s="3" t="s">
        <v>703</v>
      </c>
      <c r="H303" s="11">
        <f>IFERROR(INDEX(FinalOpSharingDE!$A$2:$M$333,MATCH(OperationalSharingDetail!$F303,FinalOpSharingDE!$A$2:$A$333,0),3),0)</f>
        <v>0</v>
      </c>
      <c r="I303" s="11">
        <f>IFERROR(INDEX(FinalOpSharingDE!$A$2:$M$333,MATCH(OperationalSharingDetail!$F303,FinalOpSharingDE!$A$2:$A$333,0),8),0)</f>
        <v>0</v>
      </c>
      <c r="J303" s="11">
        <f>IFERROR(INDEX(FinalOpSharingDE!$A$2:$M$333,MATCH(OperationalSharingDetail!$F303,FinalOpSharingDE!$A$2:$A$333,0),6),0)</f>
        <v>5</v>
      </c>
      <c r="K303" s="11">
        <f>IFERROR(INDEX(FinalOpSharingDE!$A$2:$M$333,MATCH(OperationalSharingDetail!$F303,FinalOpSharingDE!$A$2:$A$333,0),9),0)</f>
        <v>0</v>
      </c>
      <c r="L303" s="11">
        <f>IFERROR(INDEX(FinalOpSharingDE!$A$2:$M$333,MATCH(OperationalSharingDetail!$F303,FinalOpSharingDE!$A$2:$A$333,0),7),0)</f>
        <v>0</v>
      </c>
      <c r="M303" s="11">
        <f>IFERROR(INDEX(FinalOpSharingDE!$A$2:$M$333,MATCH(OperationalSharingDetail!$F303,FinalOpSharingDE!$A$2:$A$333,0),4),0)</f>
        <v>0</v>
      </c>
      <c r="N303" s="11">
        <f>IFERROR(INDEX(FinalOpSharingDE!$A$2:$M$333,MATCH(OperationalSharingDetail!$F303,FinalOpSharingDE!$A$2:$A$333,0),5),0)</f>
        <v>0</v>
      </c>
      <c r="O303" s="11">
        <f>IFERROR(INDEX(FinalOpSharingDE!$A$2:$M$333,MATCH(OperationalSharingDetail!$F303,FinalOpSharingDE!$A$2:$A$333,0),10),0)</f>
        <v>3</v>
      </c>
      <c r="P303" s="11">
        <f t="shared" si="16"/>
        <v>8</v>
      </c>
      <c r="Q303" s="11">
        <f t="shared" si="17"/>
        <v>8</v>
      </c>
      <c r="S303" s="29">
        <f t="shared" si="18"/>
        <v>8</v>
      </c>
      <c r="T303" s="32">
        <f t="shared" si="19"/>
        <v>0</v>
      </c>
    </row>
    <row r="304" spans="1:20" x14ac:dyDescent="0.25">
      <c r="A304" s="2">
        <v>2021</v>
      </c>
      <c r="B304" s="2" t="s">
        <v>386</v>
      </c>
      <c r="C304" s="3" t="s">
        <v>308</v>
      </c>
      <c r="D304" s="2" t="s">
        <v>728</v>
      </c>
      <c r="E304" s="2" t="s">
        <v>728</v>
      </c>
      <c r="F304" s="3" t="s">
        <v>308</v>
      </c>
      <c r="G304" s="3" t="s">
        <v>704</v>
      </c>
      <c r="H304" s="11">
        <f>IFERROR(INDEX(FinalOpSharingDE!$A$2:$M$333,MATCH(OperationalSharingDetail!$F304,FinalOpSharingDE!$A$2:$A$333,0),3),0)</f>
        <v>0</v>
      </c>
      <c r="I304" s="11">
        <f>IFERROR(INDEX(FinalOpSharingDE!$A$2:$M$333,MATCH(OperationalSharingDetail!$F304,FinalOpSharingDE!$A$2:$A$333,0),8),0)</f>
        <v>0</v>
      </c>
      <c r="J304" s="11">
        <f>IFERROR(INDEX(FinalOpSharingDE!$A$2:$M$333,MATCH(OperationalSharingDetail!$F304,FinalOpSharingDE!$A$2:$A$333,0),6),0)</f>
        <v>5</v>
      </c>
      <c r="K304" s="11">
        <f>IFERROR(INDEX(FinalOpSharingDE!$A$2:$M$333,MATCH(OperationalSharingDetail!$F304,FinalOpSharingDE!$A$2:$A$333,0),9),0)</f>
        <v>0</v>
      </c>
      <c r="L304" s="11">
        <f>IFERROR(INDEX(FinalOpSharingDE!$A$2:$M$333,MATCH(OperationalSharingDetail!$F304,FinalOpSharingDE!$A$2:$A$333,0),7),0)</f>
        <v>0</v>
      </c>
      <c r="M304" s="11">
        <f>IFERROR(INDEX(FinalOpSharingDE!$A$2:$M$333,MATCH(OperationalSharingDetail!$F304,FinalOpSharingDE!$A$2:$A$333,0),4),0)</f>
        <v>0</v>
      </c>
      <c r="N304" s="11">
        <f>IFERROR(INDEX(FinalOpSharingDE!$A$2:$M$333,MATCH(OperationalSharingDetail!$F304,FinalOpSharingDE!$A$2:$A$333,0),5),0)</f>
        <v>0</v>
      </c>
      <c r="O304" s="11">
        <f>IFERROR(INDEX(FinalOpSharingDE!$A$2:$M$333,MATCH(OperationalSharingDetail!$F304,FinalOpSharingDE!$A$2:$A$333,0),10),0)</f>
        <v>3</v>
      </c>
      <c r="P304" s="11">
        <f t="shared" si="16"/>
        <v>8</v>
      </c>
      <c r="Q304" s="11">
        <f t="shared" si="17"/>
        <v>8</v>
      </c>
      <c r="S304" s="29">
        <f t="shared" si="18"/>
        <v>8</v>
      </c>
      <c r="T304" s="32">
        <f t="shared" si="19"/>
        <v>0</v>
      </c>
    </row>
    <row r="305" spans="1:20" x14ac:dyDescent="0.25">
      <c r="A305" s="2">
        <v>2021</v>
      </c>
      <c r="B305" s="2" t="s">
        <v>385</v>
      </c>
      <c r="C305" s="3" t="s">
        <v>309</v>
      </c>
      <c r="D305" s="2" t="s">
        <v>216</v>
      </c>
      <c r="E305" s="2" t="s">
        <v>728</v>
      </c>
      <c r="F305" s="3" t="s">
        <v>309</v>
      </c>
      <c r="G305" s="3" t="s">
        <v>705</v>
      </c>
      <c r="H305" s="11">
        <f>IFERROR(INDEX(FinalOpSharingDE!$A$2:$M$333,MATCH(OperationalSharingDetail!$F305,FinalOpSharingDE!$A$2:$A$333,0),3),0)</f>
        <v>8</v>
      </c>
      <c r="I305" s="11">
        <f>IFERROR(INDEX(FinalOpSharingDE!$A$2:$M$333,MATCH(OperationalSharingDetail!$F305,FinalOpSharingDE!$A$2:$A$333,0),8),0)</f>
        <v>5</v>
      </c>
      <c r="J305" s="11">
        <f>IFERROR(INDEX(FinalOpSharingDE!$A$2:$M$333,MATCH(OperationalSharingDetail!$F305,FinalOpSharingDE!$A$2:$A$333,0),6),0)</f>
        <v>0</v>
      </c>
      <c r="K305" s="11">
        <f>IFERROR(INDEX(FinalOpSharingDE!$A$2:$M$333,MATCH(OperationalSharingDetail!$F305,FinalOpSharingDE!$A$2:$A$333,0),9),0)</f>
        <v>5</v>
      </c>
      <c r="L305" s="11">
        <f>IFERROR(INDEX(FinalOpSharingDE!$A$2:$M$333,MATCH(OperationalSharingDetail!$F305,FinalOpSharingDE!$A$2:$A$333,0),7),0)</f>
        <v>0</v>
      </c>
      <c r="M305" s="11">
        <f>IFERROR(INDEX(FinalOpSharingDE!$A$2:$M$333,MATCH(OperationalSharingDetail!$F305,FinalOpSharingDE!$A$2:$A$333,0),4),0)</f>
        <v>0</v>
      </c>
      <c r="N305" s="11">
        <f>IFERROR(INDEX(FinalOpSharingDE!$A$2:$M$333,MATCH(OperationalSharingDetail!$F305,FinalOpSharingDE!$A$2:$A$333,0),5),0)</f>
        <v>0</v>
      </c>
      <c r="O305" s="11">
        <f>IFERROR(INDEX(FinalOpSharingDE!$A$2:$M$333,MATCH(OperationalSharingDetail!$F305,FinalOpSharingDE!$A$2:$A$333,0),10),0)</f>
        <v>0</v>
      </c>
      <c r="P305" s="11">
        <f t="shared" si="16"/>
        <v>18</v>
      </c>
      <c r="Q305" s="11">
        <f t="shared" si="17"/>
        <v>18</v>
      </c>
      <c r="S305" s="29">
        <f t="shared" si="18"/>
        <v>18</v>
      </c>
      <c r="T305" s="32">
        <f t="shared" si="19"/>
        <v>0</v>
      </c>
    </row>
    <row r="306" spans="1:20" x14ac:dyDescent="0.25">
      <c r="A306" s="2">
        <v>2021</v>
      </c>
      <c r="B306" s="2" t="s">
        <v>385</v>
      </c>
      <c r="C306" s="3" t="s">
        <v>310</v>
      </c>
      <c r="D306" s="2" t="s">
        <v>728</v>
      </c>
      <c r="E306" s="2" t="s">
        <v>728</v>
      </c>
      <c r="F306" s="3" t="s">
        <v>310</v>
      </c>
      <c r="G306" s="3" t="s">
        <v>706</v>
      </c>
      <c r="H306" s="11">
        <f>IFERROR(INDEX(FinalOpSharingDE!$A$2:$M$333,MATCH(OperationalSharingDetail!$F306,FinalOpSharingDE!$A$2:$A$333,0),3),0)</f>
        <v>0</v>
      </c>
      <c r="I306" s="11">
        <f>IFERROR(INDEX(FinalOpSharingDE!$A$2:$M$333,MATCH(OperationalSharingDetail!$F306,FinalOpSharingDE!$A$2:$A$333,0),8),0)</f>
        <v>0</v>
      </c>
      <c r="J306" s="11">
        <f>IFERROR(INDEX(FinalOpSharingDE!$A$2:$M$333,MATCH(OperationalSharingDetail!$F306,FinalOpSharingDE!$A$2:$A$333,0),6),0)</f>
        <v>0</v>
      </c>
      <c r="K306" s="11">
        <f>IFERROR(INDEX(FinalOpSharingDE!$A$2:$M$333,MATCH(OperationalSharingDetail!$F306,FinalOpSharingDE!$A$2:$A$333,0),9),0)</f>
        <v>5</v>
      </c>
      <c r="L306" s="11">
        <f>IFERROR(INDEX(FinalOpSharingDE!$A$2:$M$333,MATCH(OperationalSharingDetail!$F306,FinalOpSharingDE!$A$2:$A$333,0),7),0)</f>
        <v>0</v>
      </c>
      <c r="M306" s="11">
        <f>IFERROR(INDEX(FinalOpSharingDE!$A$2:$M$333,MATCH(OperationalSharingDetail!$F306,FinalOpSharingDE!$A$2:$A$333,0),4),0)</f>
        <v>0</v>
      </c>
      <c r="N306" s="11">
        <f>IFERROR(INDEX(FinalOpSharingDE!$A$2:$M$333,MATCH(OperationalSharingDetail!$F306,FinalOpSharingDE!$A$2:$A$333,0),5),0)</f>
        <v>0</v>
      </c>
      <c r="O306" s="11">
        <f>IFERROR(INDEX(FinalOpSharingDE!$A$2:$M$333,MATCH(OperationalSharingDetail!$F306,FinalOpSharingDE!$A$2:$A$333,0),10),0)</f>
        <v>0</v>
      </c>
      <c r="P306" s="11">
        <f t="shared" si="16"/>
        <v>5</v>
      </c>
      <c r="Q306" s="11">
        <f t="shared" si="17"/>
        <v>5</v>
      </c>
      <c r="S306" s="29">
        <f t="shared" si="18"/>
        <v>5</v>
      </c>
      <c r="T306" s="32">
        <f t="shared" si="19"/>
        <v>0</v>
      </c>
    </row>
    <row r="307" spans="1:20" x14ac:dyDescent="0.25">
      <c r="A307" s="2">
        <v>2021</v>
      </c>
      <c r="B307" s="2" t="s">
        <v>387</v>
      </c>
      <c r="C307" s="3" t="s">
        <v>311</v>
      </c>
      <c r="D307" s="2" t="s">
        <v>728</v>
      </c>
      <c r="E307" s="2" t="s">
        <v>728</v>
      </c>
      <c r="F307" s="3" t="s">
        <v>311</v>
      </c>
      <c r="G307" s="3" t="s">
        <v>707</v>
      </c>
      <c r="H307" s="11">
        <f>IFERROR(INDEX(FinalOpSharingDE!$A$2:$M$333,MATCH(OperationalSharingDetail!$F307,FinalOpSharingDE!$A$2:$A$333,0),3),0)</f>
        <v>0</v>
      </c>
      <c r="I307" s="11">
        <f>IFERROR(INDEX(FinalOpSharingDE!$A$2:$M$333,MATCH(OperationalSharingDetail!$F307,FinalOpSharingDE!$A$2:$A$333,0),8),0)</f>
        <v>0</v>
      </c>
      <c r="J307" s="11">
        <f>IFERROR(INDEX(FinalOpSharingDE!$A$2:$M$333,MATCH(OperationalSharingDetail!$F307,FinalOpSharingDE!$A$2:$A$333,0),6),0)</f>
        <v>0</v>
      </c>
      <c r="K307" s="11">
        <f>IFERROR(INDEX(FinalOpSharingDE!$A$2:$M$333,MATCH(OperationalSharingDetail!$F307,FinalOpSharingDE!$A$2:$A$333,0),9),0)</f>
        <v>5</v>
      </c>
      <c r="L307" s="11">
        <f>IFERROR(INDEX(FinalOpSharingDE!$A$2:$M$333,MATCH(OperationalSharingDetail!$F307,FinalOpSharingDE!$A$2:$A$333,0),7),0)</f>
        <v>5</v>
      </c>
      <c r="M307" s="11">
        <f>IFERROR(INDEX(FinalOpSharingDE!$A$2:$M$333,MATCH(OperationalSharingDetail!$F307,FinalOpSharingDE!$A$2:$A$333,0),4),0)</f>
        <v>0</v>
      </c>
      <c r="N307" s="11">
        <f>IFERROR(INDEX(FinalOpSharingDE!$A$2:$M$333,MATCH(OperationalSharingDetail!$F307,FinalOpSharingDE!$A$2:$A$333,0),5),0)</f>
        <v>0</v>
      </c>
      <c r="O307" s="11">
        <f>IFERROR(INDEX(FinalOpSharingDE!$A$2:$M$333,MATCH(OperationalSharingDetail!$F307,FinalOpSharingDE!$A$2:$A$333,0),10),0)</f>
        <v>0</v>
      </c>
      <c r="P307" s="11">
        <f t="shared" si="16"/>
        <v>10</v>
      </c>
      <c r="Q307" s="11">
        <f t="shared" si="17"/>
        <v>10</v>
      </c>
      <c r="S307" s="29">
        <f t="shared" si="18"/>
        <v>10</v>
      </c>
      <c r="T307" s="32">
        <f t="shared" si="19"/>
        <v>0</v>
      </c>
    </row>
    <row r="308" spans="1:20" x14ac:dyDescent="0.25">
      <c r="A308" s="2">
        <v>2021</v>
      </c>
      <c r="B308" s="2" t="s">
        <v>386</v>
      </c>
      <c r="C308" s="3" t="s">
        <v>312</v>
      </c>
      <c r="D308" s="2" t="s">
        <v>728</v>
      </c>
      <c r="E308" s="2" t="s">
        <v>728</v>
      </c>
      <c r="F308" s="3" t="s">
        <v>312</v>
      </c>
      <c r="G308" s="3" t="s">
        <v>757</v>
      </c>
      <c r="H308" s="11">
        <f>IFERROR(INDEX(FinalOpSharingDE!$A$2:$M$333,MATCH(OperationalSharingDetail!$F308,FinalOpSharingDE!$A$2:$A$333,0),3),0)</f>
        <v>0</v>
      </c>
      <c r="I308" s="11">
        <f>IFERROR(INDEX(FinalOpSharingDE!$A$2:$M$333,MATCH(OperationalSharingDetail!$F308,FinalOpSharingDE!$A$2:$A$333,0),8),0)</f>
        <v>5</v>
      </c>
      <c r="J308" s="11">
        <f>IFERROR(INDEX(FinalOpSharingDE!$A$2:$M$333,MATCH(OperationalSharingDetail!$F308,FinalOpSharingDE!$A$2:$A$333,0),6),0)</f>
        <v>0</v>
      </c>
      <c r="K308" s="11">
        <f>IFERROR(INDEX(FinalOpSharingDE!$A$2:$M$333,MATCH(OperationalSharingDetail!$F308,FinalOpSharingDE!$A$2:$A$333,0),9),0)</f>
        <v>0</v>
      </c>
      <c r="L308" s="11">
        <f>IFERROR(INDEX(FinalOpSharingDE!$A$2:$M$333,MATCH(OperationalSharingDetail!$F308,FinalOpSharingDE!$A$2:$A$333,0),7),0)</f>
        <v>0</v>
      </c>
      <c r="M308" s="11">
        <f>IFERROR(INDEX(FinalOpSharingDE!$A$2:$M$333,MATCH(OperationalSharingDetail!$F308,FinalOpSharingDE!$A$2:$A$333,0),4),0)</f>
        <v>0</v>
      </c>
      <c r="N308" s="11">
        <f>IFERROR(INDEX(FinalOpSharingDE!$A$2:$M$333,MATCH(OperationalSharingDetail!$F308,FinalOpSharingDE!$A$2:$A$333,0),5),0)</f>
        <v>0</v>
      </c>
      <c r="O308" s="11">
        <f>IFERROR(INDEX(FinalOpSharingDE!$A$2:$M$333,MATCH(OperationalSharingDetail!$F308,FinalOpSharingDE!$A$2:$A$333,0),10),0)</f>
        <v>0</v>
      </c>
      <c r="P308" s="11">
        <f t="shared" si="16"/>
        <v>5</v>
      </c>
      <c r="Q308" s="11">
        <f t="shared" si="17"/>
        <v>5</v>
      </c>
      <c r="S308" s="29">
        <f t="shared" si="18"/>
        <v>5</v>
      </c>
      <c r="T308" s="32">
        <f t="shared" si="19"/>
        <v>0</v>
      </c>
    </row>
    <row r="309" spans="1:20" x14ac:dyDescent="0.25">
      <c r="A309" s="2">
        <v>2021</v>
      </c>
      <c r="B309" s="2" t="s">
        <v>389</v>
      </c>
      <c r="C309" s="3" t="s">
        <v>313</v>
      </c>
      <c r="D309" s="2" t="s">
        <v>728</v>
      </c>
      <c r="E309" s="2" t="s">
        <v>728</v>
      </c>
      <c r="F309" s="3" t="s">
        <v>313</v>
      </c>
      <c r="G309" s="3" t="s">
        <v>709</v>
      </c>
      <c r="H309" s="11">
        <f>IFERROR(INDEX(FinalOpSharingDE!$A$2:$M$333,MATCH(OperationalSharingDetail!$F309,FinalOpSharingDE!$A$2:$A$333,0),3),0)</f>
        <v>8</v>
      </c>
      <c r="I309" s="11">
        <f>IFERROR(INDEX(FinalOpSharingDE!$A$2:$M$333,MATCH(OperationalSharingDetail!$F309,FinalOpSharingDE!$A$2:$A$333,0),8),0)</f>
        <v>5</v>
      </c>
      <c r="J309" s="11">
        <f>IFERROR(INDEX(FinalOpSharingDE!$A$2:$M$333,MATCH(OperationalSharingDetail!$F309,FinalOpSharingDE!$A$2:$A$333,0),6),0)</f>
        <v>0</v>
      </c>
      <c r="K309" s="11">
        <f>IFERROR(INDEX(FinalOpSharingDE!$A$2:$M$333,MATCH(OperationalSharingDetail!$F309,FinalOpSharingDE!$A$2:$A$333,0),9),0)</f>
        <v>5</v>
      </c>
      <c r="L309" s="11">
        <f>IFERROR(INDEX(FinalOpSharingDE!$A$2:$M$333,MATCH(OperationalSharingDetail!$F309,FinalOpSharingDE!$A$2:$A$333,0),7),0)</f>
        <v>5</v>
      </c>
      <c r="M309" s="11">
        <f>IFERROR(INDEX(FinalOpSharingDE!$A$2:$M$333,MATCH(OperationalSharingDetail!$F309,FinalOpSharingDE!$A$2:$A$333,0),4),0)</f>
        <v>0</v>
      </c>
      <c r="N309" s="11">
        <f>IFERROR(INDEX(FinalOpSharingDE!$A$2:$M$333,MATCH(OperationalSharingDetail!$F309,FinalOpSharingDE!$A$2:$A$333,0),5),0)</f>
        <v>0</v>
      </c>
      <c r="O309" s="11">
        <f>IFERROR(INDEX(FinalOpSharingDE!$A$2:$M$333,MATCH(OperationalSharingDetail!$F309,FinalOpSharingDE!$A$2:$A$333,0),10),0)</f>
        <v>0</v>
      </c>
      <c r="P309" s="11">
        <f t="shared" si="16"/>
        <v>23</v>
      </c>
      <c r="Q309" s="11">
        <f t="shared" si="17"/>
        <v>21</v>
      </c>
      <c r="S309" s="29">
        <f t="shared" si="18"/>
        <v>21</v>
      </c>
      <c r="T309" s="32">
        <f t="shared" si="19"/>
        <v>0</v>
      </c>
    </row>
    <row r="310" spans="1:20" x14ac:dyDescent="0.25">
      <c r="A310" s="2">
        <v>2021</v>
      </c>
      <c r="B310" s="2" t="s">
        <v>381</v>
      </c>
      <c r="C310" s="3" t="s">
        <v>282</v>
      </c>
      <c r="D310" s="2" t="s">
        <v>728</v>
      </c>
      <c r="E310" s="2" t="s">
        <v>728</v>
      </c>
      <c r="F310" s="3" t="s">
        <v>282</v>
      </c>
      <c r="G310" s="3" t="s">
        <v>679</v>
      </c>
      <c r="H310" s="11">
        <f>IFERROR(INDEX(FinalOpSharingDE!$A$2:$M$333,MATCH(OperationalSharingDetail!$F310,FinalOpSharingDE!$A$2:$A$333,0),3),0)</f>
        <v>0</v>
      </c>
      <c r="I310" s="11">
        <f>IFERROR(INDEX(FinalOpSharingDE!$A$2:$M$333,MATCH(OperationalSharingDetail!$F310,FinalOpSharingDE!$A$2:$A$333,0),8),0)</f>
        <v>5</v>
      </c>
      <c r="J310" s="11">
        <f>IFERROR(INDEX(FinalOpSharingDE!$A$2:$M$333,MATCH(OperationalSharingDetail!$F310,FinalOpSharingDE!$A$2:$A$333,0),6),0)</f>
        <v>0</v>
      </c>
      <c r="K310" s="11">
        <f>IFERROR(INDEX(FinalOpSharingDE!$A$2:$M$333,MATCH(OperationalSharingDetail!$F310,FinalOpSharingDE!$A$2:$A$333,0),9),0)</f>
        <v>0</v>
      </c>
      <c r="L310" s="11">
        <f>IFERROR(INDEX(FinalOpSharingDE!$A$2:$M$333,MATCH(OperationalSharingDetail!$F310,FinalOpSharingDE!$A$2:$A$333,0),7),0)</f>
        <v>0</v>
      </c>
      <c r="M310" s="11">
        <f>IFERROR(INDEX(FinalOpSharingDE!$A$2:$M$333,MATCH(OperationalSharingDetail!$F310,FinalOpSharingDE!$A$2:$A$333,0),4),0)</f>
        <v>0</v>
      </c>
      <c r="N310" s="11">
        <f>IFERROR(INDEX(FinalOpSharingDE!$A$2:$M$333,MATCH(OperationalSharingDetail!$F310,FinalOpSharingDE!$A$2:$A$333,0),5),0)</f>
        <v>0</v>
      </c>
      <c r="O310" s="11">
        <f>IFERROR(INDEX(FinalOpSharingDE!$A$2:$M$333,MATCH(OperationalSharingDetail!$F310,FinalOpSharingDE!$A$2:$A$333,0),10),0)</f>
        <v>0</v>
      </c>
      <c r="P310" s="11">
        <f t="shared" si="16"/>
        <v>5</v>
      </c>
      <c r="Q310" s="11">
        <f t="shared" si="17"/>
        <v>5</v>
      </c>
      <c r="S310" s="29">
        <f t="shared" si="18"/>
        <v>5</v>
      </c>
      <c r="T310" s="32">
        <f t="shared" si="19"/>
        <v>0</v>
      </c>
    </row>
    <row r="311" spans="1:20" x14ac:dyDescent="0.25">
      <c r="A311" s="2">
        <v>2021</v>
      </c>
      <c r="B311" s="2" t="s">
        <v>389</v>
      </c>
      <c r="C311" s="3" t="s">
        <v>314</v>
      </c>
      <c r="D311" s="2" t="s">
        <v>728</v>
      </c>
      <c r="E311" s="2" t="s">
        <v>728</v>
      </c>
      <c r="F311" s="3" t="s">
        <v>314</v>
      </c>
      <c r="G311" s="3" t="s">
        <v>758</v>
      </c>
      <c r="H311" s="11">
        <f>IFERROR(INDEX(FinalOpSharingDE!$A$2:$M$333,MATCH(OperationalSharingDetail!$F311,FinalOpSharingDE!$A$2:$A$333,0),3),0)</f>
        <v>0</v>
      </c>
      <c r="I311" s="11">
        <f>IFERROR(INDEX(FinalOpSharingDE!$A$2:$M$333,MATCH(OperationalSharingDetail!$F311,FinalOpSharingDE!$A$2:$A$333,0),8),0)</f>
        <v>0</v>
      </c>
      <c r="J311" s="11">
        <f>IFERROR(INDEX(FinalOpSharingDE!$A$2:$M$333,MATCH(OperationalSharingDetail!$F311,FinalOpSharingDE!$A$2:$A$333,0),6),0)</f>
        <v>0</v>
      </c>
      <c r="K311" s="11">
        <f>IFERROR(INDEX(FinalOpSharingDE!$A$2:$M$333,MATCH(OperationalSharingDetail!$F311,FinalOpSharingDE!$A$2:$A$333,0),9),0)</f>
        <v>5</v>
      </c>
      <c r="L311" s="11">
        <f>IFERROR(INDEX(FinalOpSharingDE!$A$2:$M$333,MATCH(OperationalSharingDetail!$F311,FinalOpSharingDE!$A$2:$A$333,0),7),0)</f>
        <v>0</v>
      </c>
      <c r="M311" s="11">
        <f>IFERROR(INDEX(FinalOpSharingDE!$A$2:$M$333,MATCH(OperationalSharingDetail!$F311,FinalOpSharingDE!$A$2:$A$333,0),4),0)</f>
        <v>0</v>
      </c>
      <c r="N311" s="11">
        <f>IFERROR(INDEX(FinalOpSharingDE!$A$2:$M$333,MATCH(OperationalSharingDetail!$F311,FinalOpSharingDE!$A$2:$A$333,0),5),0)</f>
        <v>0</v>
      </c>
      <c r="O311" s="11">
        <f>IFERROR(INDEX(FinalOpSharingDE!$A$2:$M$333,MATCH(OperationalSharingDetail!$F311,FinalOpSharingDE!$A$2:$A$333,0),10),0)</f>
        <v>3</v>
      </c>
      <c r="P311" s="11">
        <f t="shared" si="16"/>
        <v>8</v>
      </c>
      <c r="Q311" s="11">
        <f t="shared" si="17"/>
        <v>8</v>
      </c>
      <c r="S311" s="29">
        <f t="shared" si="18"/>
        <v>8</v>
      </c>
      <c r="T311" s="32">
        <f t="shared" si="19"/>
        <v>0</v>
      </c>
    </row>
    <row r="312" spans="1:20" x14ac:dyDescent="0.25">
      <c r="A312" s="2">
        <v>2021</v>
      </c>
      <c r="B312" s="2" t="s">
        <v>381</v>
      </c>
      <c r="C312" s="3" t="s">
        <v>315</v>
      </c>
      <c r="D312" s="2" t="s">
        <v>728</v>
      </c>
      <c r="E312" s="2" t="s">
        <v>728</v>
      </c>
      <c r="F312" s="3" t="s">
        <v>315</v>
      </c>
      <c r="G312" s="3" t="s">
        <v>711</v>
      </c>
      <c r="H312" s="11">
        <f>IFERROR(INDEX(FinalOpSharingDE!$A$2:$M$333,MATCH(OperationalSharingDetail!$F312,FinalOpSharingDE!$A$2:$A$333,0),3),0)</f>
        <v>0</v>
      </c>
      <c r="I312" s="11">
        <f>IFERROR(INDEX(FinalOpSharingDE!$A$2:$M$333,MATCH(OperationalSharingDetail!$F312,FinalOpSharingDE!$A$2:$A$333,0),8),0)</f>
        <v>0</v>
      </c>
      <c r="J312" s="11">
        <f>IFERROR(INDEX(FinalOpSharingDE!$A$2:$M$333,MATCH(OperationalSharingDetail!$F312,FinalOpSharingDE!$A$2:$A$333,0),6),0)</f>
        <v>0</v>
      </c>
      <c r="K312" s="11">
        <f>IFERROR(INDEX(FinalOpSharingDE!$A$2:$M$333,MATCH(OperationalSharingDetail!$F312,FinalOpSharingDE!$A$2:$A$333,0),9),0)</f>
        <v>0</v>
      </c>
      <c r="L312" s="11">
        <f>IFERROR(INDEX(FinalOpSharingDE!$A$2:$M$333,MATCH(OperationalSharingDetail!$F312,FinalOpSharingDE!$A$2:$A$333,0),7),0)</f>
        <v>0</v>
      </c>
      <c r="M312" s="11">
        <f>IFERROR(INDEX(FinalOpSharingDE!$A$2:$M$333,MATCH(OperationalSharingDetail!$F312,FinalOpSharingDE!$A$2:$A$333,0),4),0)</f>
        <v>0</v>
      </c>
      <c r="N312" s="11">
        <f>IFERROR(INDEX(FinalOpSharingDE!$A$2:$M$333,MATCH(OperationalSharingDetail!$F312,FinalOpSharingDE!$A$2:$A$333,0),5),0)</f>
        <v>0</v>
      </c>
      <c r="O312" s="11">
        <f>IFERROR(INDEX(FinalOpSharingDE!$A$2:$M$333,MATCH(OperationalSharingDetail!$F312,FinalOpSharingDE!$A$2:$A$333,0),10),0)</f>
        <v>0</v>
      </c>
      <c r="P312" s="11">
        <f t="shared" si="16"/>
        <v>0</v>
      </c>
      <c r="Q312" s="11">
        <f t="shared" si="17"/>
        <v>0</v>
      </c>
      <c r="S312" s="29">
        <f t="shared" si="18"/>
        <v>0</v>
      </c>
      <c r="T312" s="32">
        <f t="shared" si="19"/>
        <v>0</v>
      </c>
    </row>
    <row r="313" spans="1:20" x14ac:dyDescent="0.25">
      <c r="A313" s="2">
        <v>2021</v>
      </c>
      <c r="B313" s="2" t="s">
        <v>382</v>
      </c>
      <c r="C313" s="3" t="s">
        <v>258</v>
      </c>
      <c r="D313" s="2" t="s">
        <v>728</v>
      </c>
      <c r="E313" s="2" t="s">
        <v>728</v>
      </c>
      <c r="F313" s="3" t="s">
        <v>258</v>
      </c>
      <c r="G313" s="3" t="s">
        <v>654</v>
      </c>
      <c r="H313" s="11">
        <f>IFERROR(INDEX(FinalOpSharingDE!$A$2:$M$333,MATCH(OperationalSharingDetail!$F313,FinalOpSharingDE!$A$2:$A$333,0),3),0)</f>
        <v>0</v>
      </c>
      <c r="I313" s="11">
        <f>IFERROR(INDEX(FinalOpSharingDE!$A$2:$M$333,MATCH(OperationalSharingDetail!$F313,FinalOpSharingDE!$A$2:$A$333,0),8),0)</f>
        <v>0</v>
      </c>
      <c r="J313" s="11">
        <f>IFERROR(INDEX(FinalOpSharingDE!$A$2:$M$333,MATCH(OperationalSharingDetail!$F313,FinalOpSharingDE!$A$2:$A$333,0),6),0)</f>
        <v>0</v>
      </c>
      <c r="K313" s="11">
        <f>IFERROR(INDEX(FinalOpSharingDE!$A$2:$M$333,MATCH(OperationalSharingDetail!$F313,FinalOpSharingDE!$A$2:$A$333,0),9),0)</f>
        <v>0</v>
      </c>
      <c r="L313" s="11">
        <f>IFERROR(INDEX(FinalOpSharingDE!$A$2:$M$333,MATCH(OperationalSharingDetail!$F313,FinalOpSharingDE!$A$2:$A$333,0),7),0)</f>
        <v>0</v>
      </c>
      <c r="M313" s="11">
        <f>IFERROR(INDEX(FinalOpSharingDE!$A$2:$M$333,MATCH(OperationalSharingDetail!$F313,FinalOpSharingDE!$A$2:$A$333,0),4),0)</f>
        <v>0</v>
      </c>
      <c r="N313" s="11">
        <f>IFERROR(INDEX(FinalOpSharingDE!$A$2:$M$333,MATCH(OperationalSharingDetail!$F313,FinalOpSharingDE!$A$2:$A$333,0),5),0)</f>
        <v>0</v>
      </c>
      <c r="O313" s="11">
        <f>IFERROR(INDEX(FinalOpSharingDE!$A$2:$M$333,MATCH(OperationalSharingDetail!$F313,FinalOpSharingDE!$A$2:$A$333,0),10),0)</f>
        <v>3</v>
      </c>
      <c r="P313" s="11">
        <f t="shared" si="16"/>
        <v>3</v>
      </c>
      <c r="Q313" s="11">
        <f t="shared" si="17"/>
        <v>3</v>
      </c>
      <c r="S313" s="29">
        <f t="shared" si="18"/>
        <v>3</v>
      </c>
      <c r="T313" s="32">
        <f t="shared" si="19"/>
        <v>0</v>
      </c>
    </row>
    <row r="314" spans="1:20" x14ac:dyDescent="0.25">
      <c r="A314" s="2">
        <v>2021</v>
      </c>
      <c r="B314" s="2" t="s">
        <v>382</v>
      </c>
      <c r="C314" s="3" t="s">
        <v>40</v>
      </c>
      <c r="D314" s="2" t="s">
        <v>728</v>
      </c>
      <c r="E314" s="2" t="s">
        <v>728</v>
      </c>
      <c r="F314" s="3" t="s">
        <v>40</v>
      </c>
      <c r="G314" s="3" t="s">
        <v>446</v>
      </c>
      <c r="H314" s="11">
        <f>IFERROR(INDEX(FinalOpSharingDE!$A$2:$M$333,MATCH(OperationalSharingDetail!$F314,FinalOpSharingDE!$A$2:$A$333,0),3),0)</f>
        <v>0</v>
      </c>
      <c r="I314" s="11">
        <f>IFERROR(INDEX(FinalOpSharingDE!$A$2:$M$333,MATCH(OperationalSharingDetail!$F314,FinalOpSharingDE!$A$2:$A$333,0),8),0)</f>
        <v>5</v>
      </c>
      <c r="J314" s="11">
        <f>IFERROR(INDEX(FinalOpSharingDE!$A$2:$M$333,MATCH(OperationalSharingDetail!$F314,FinalOpSharingDE!$A$2:$A$333,0),6),0)</f>
        <v>5</v>
      </c>
      <c r="K314" s="11">
        <f>IFERROR(INDEX(FinalOpSharingDE!$A$2:$M$333,MATCH(OperationalSharingDetail!$F314,FinalOpSharingDE!$A$2:$A$333,0),9),0)</f>
        <v>5</v>
      </c>
      <c r="L314" s="11">
        <f>IFERROR(INDEX(FinalOpSharingDE!$A$2:$M$333,MATCH(OperationalSharingDetail!$F314,FinalOpSharingDE!$A$2:$A$333,0),7),0)</f>
        <v>5</v>
      </c>
      <c r="M314" s="11">
        <f>IFERROR(INDEX(FinalOpSharingDE!$A$2:$M$333,MATCH(OperationalSharingDetail!$F314,FinalOpSharingDE!$A$2:$A$333,0),4),0)</f>
        <v>3</v>
      </c>
      <c r="N314" s="11">
        <f>IFERROR(INDEX(FinalOpSharingDE!$A$2:$M$333,MATCH(OperationalSharingDetail!$F314,FinalOpSharingDE!$A$2:$A$333,0),5),0)</f>
        <v>0</v>
      </c>
      <c r="O314" s="11">
        <f>IFERROR(INDEX(FinalOpSharingDE!$A$2:$M$333,MATCH(OperationalSharingDetail!$F314,FinalOpSharingDE!$A$2:$A$333,0),10),0)</f>
        <v>0</v>
      </c>
      <c r="P314" s="11">
        <f t="shared" si="16"/>
        <v>23</v>
      </c>
      <c r="Q314" s="11">
        <f t="shared" si="17"/>
        <v>21</v>
      </c>
      <c r="S314" s="29">
        <f t="shared" si="18"/>
        <v>21</v>
      </c>
      <c r="T314" s="32">
        <f t="shared" si="19"/>
        <v>0</v>
      </c>
    </row>
    <row r="315" spans="1:20" x14ac:dyDescent="0.25">
      <c r="A315" s="2">
        <v>2021</v>
      </c>
      <c r="B315" s="2" t="s">
        <v>383</v>
      </c>
      <c r="C315" s="3" t="s">
        <v>317</v>
      </c>
      <c r="D315" s="2" t="s">
        <v>728</v>
      </c>
      <c r="E315" s="2" t="s">
        <v>728</v>
      </c>
      <c r="F315" s="3" t="s">
        <v>317</v>
      </c>
      <c r="G315" s="3" t="s">
        <v>713</v>
      </c>
      <c r="H315" s="11">
        <f>IFERROR(INDEX(FinalOpSharingDE!$A$2:$M$333,MATCH(OperationalSharingDetail!$F315,FinalOpSharingDE!$A$2:$A$333,0),3),0)</f>
        <v>8</v>
      </c>
      <c r="I315" s="11">
        <f>IFERROR(INDEX(FinalOpSharingDE!$A$2:$M$333,MATCH(OperationalSharingDetail!$F315,FinalOpSharingDE!$A$2:$A$333,0),8),0)</f>
        <v>5</v>
      </c>
      <c r="J315" s="11">
        <f>IFERROR(INDEX(FinalOpSharingDE!$A$2:$M$333,MATCH(OperationalSharingDetail!$F315,FinalOpSharingDE!$A$2:$A$333,0),6),0)</f>
        <v>5</v>
      </c>
      <c r="K315" s="11">
        <f>IFERROR(INDEX(FinalOpSharingDE!$A$2:$M$333,MATCH(OperationalSharingDetail!$F315,FinalOpSharingDE!$A$2:$A$333,0),9),0)</f>
        <v>5</v>
      </c>
      <c r="L315" s="11">
        <f>IFERROR(INDEX(FinalOpSharingDE!$A$2:$M$333,MATCH(OperationalSharingDetail!$F315,FinalOpSharingDE!$A$2:$A$333,0),7),0)</f>
        <v>5</v>
      </c>
      <c r="M315" s="11">
        <f>IFERROR(INDEX(FinalOpSharingDE!$A$2:$M$333,MATCH(OperationalSharingDetail!$F315,FinalOpSharingDE!$A$2:$A$333,0),4),0)</f>
        <v>0</v>
      </c>
      <c r="N315" s="11">
        <f>IFERROR(INDEX(FinalOpSharingDE!$A$2:$M$333,MATCH(OperationalSharingDetail!$F315,FinalOpSharingDE!$A$2:$A$333,0),5),0)</f>
        <v>0</v>
      </c>
      <c r="O315" s="11">
        <f>IFERROR(INDEX(FinalOpSharingDE!$A$2:$M$333,MATCH(OperationalSharingDetail!$F315,FinalOpSharingDE!$A$2:$A$333,0),10),0)</f>
        <v>0</v>
      </c>
      <c r="P315" s="11">
        <f t="shared" si="16"/>
        <v>28</v>
      </c>
      <c r="Q315" s="11">
        <f t="shared" si="17"/>
        <v>21</v>
      </c>
      <c r="S315" s="29">
        <f t="shared" si="18"/>
        <v>21</v>
      </c>
      <c r="T315" s="32">
        <f t="shared" si="19"/>
        <v>0</v>
      </c>
    </row>
    <row r="316" spans="1:20" x14ac:dyDescent="0.25">
      <c r="A316" s="2">
        <v>2021</v>
      </c>
      <c r="B316" s="2" t="s">
        <v>390</v>
      </c>
      <c r="C316" s="3" t="s">
        <v>318</v>
      </c>
      <c r="D316" s="2" t="s">
        <v>728</v>
      </c>
      <c r="E316" s="2" t="s">
        <v>728</v>
      </c>
      <c r="F316" s="3" t="s">
        <v>318</v>
      </c>
      <c r="G316" s="3" t="s">
        <v>714</v>
      </c>
      <c r="H316" s="11">
        <f>IFERROR(INDEX(FinalOpSharingDE!$A$2:$M$333,MATCH(OperationalSharingDetail!$F316,FinalOpSharingDE!$A$2:$A$333,0),3),0)</f>
        <v>0</v>
      </c>
      <c r="I316" s="11">
        <f>IFERROR(INDEX(FinalOpSharingDE!$A$2:$M$333,MATCH(OperationalSharingDetail!$F316,FinalOpSharingDE!$A$2:$A$333,0),8),0)</f>
        <v>0</v>
      </c>
      <c r="J316" s="11">
        <f>IFERROR(INDEX(FinalOpSharingDE!$A$2:$M$333,MATCH(OperationalSharingDetail!$F316,FinalOpSharingDE!$A$2:$A$333,0),6),0)</f>
        <v>0</v>
      </c>
      <c r="K316" s="11">
        <f>IFERROR(INDEX(FinalOpSharingDE!$A$2:$M$333,MATCH(OperationalSharingDetail!$F316,FinalOpSharingDE!$A$2:$A$333,0),9),0)</f>
        <v>0</v>
      </c>
      <c r="L316" s="11">
        <f>IFERROR(INDEX(FinalOpSharingDE!$A$2:$M$333,MATCH(OperationalSharingDetail!$F316,FinalOpSharingDE!$A$2:$A$333,0),7),0)</f>
        <v>0</v>
      </c>
      <c r="M316" s="11">
        <f>IFERROR(INDEX(FinalOpSharingDE!$A$2:$M$333,MATCH(OperationalSharingDetail!$F316,FinalOpSharingDE!$A$2:$A$333,0),4),0)</f>
        <v>0</v>
      </c>
      <c r="N316" s="11">
        <f>IFERROR(INDEX(FinalOpSharingDE!$A$2:$M$333,MATCH(OperationalSharingDetail!$F316,FinalOpSharingDE!$A$2:$A$333,0),5),0)</f>
        <v>3</v>
      </c>
      <c r="O316" s="11">
        <f>IFERROR(INDEX(FinalOpSharingDE!$A$2:$M$333,MATCH(OperationalSharingDetail!$F316,FinalOpSharingDE!$A$2:$A$333,0),10),0)</f>
        <v>0</v>
      </c>
      <c r="P316" s="11">
        <f t="shared" si="16"/>
        <v>3</v>
      </c>
      <c r="Q316" s="11">
        <f t="shared" si="17"/>
        <v>3</v>
      </c>
      <c r="S316" s="29">
        <f t="shared" si="18"/>
        <v>3</v>
      </c>
      <c r="T316" s="32">
        <f t="shared" si="19"/>
        <v>0</v>
      </c>
    </row>
    <row r="317" spans="1:20" x14ac:dyDescent="0.25">
      <c r="A317" s="2">
        <v>2021</v>
      </c>
      <c r="B317" s="2" t="s">
        <v>384</v>
      </c>
      <c r="C317" s="3" t="s">
        <v>319</v>
      </c>
      <c r="D317" s="2" t="s">
        <v>728</v>
      </c>
      <c r="E317" s="2" t="s">
        <v>728</v>
      </c>
      <c r="F317" s="3" t="s">
        <v>319</v>
      </c>
      <c r="G317" s="3" t="s">
        <v>715</v>
      </c>
      <c r="H317" s="11">
        <f>IFERROR(INDEX(FinalOpSharingDE!$A$2:$M$333,MATCH(OperationalSharingDetail!$F317,FinalOpSharingDE!$A$2:$A$333,0),3),0)</f>
        <v>0</v>
      </c>
      <c r="I317" s="11">
        <f>IFERROR(INDEX(FinalOpSharingDE!$A$2:$M$333,MATCH(OperationalSharingDetail!$F317,FinalOpSharingDE!$A$2:$A$333,0),8),0)</f>
        <v>0</v>
      </c>
      <c r="J317" s="11">
        <f>IFERROR(INDEX(FinalOpSharingDE!$A$2:$M$333,MATCH(OperationalSharingDetail!$F317,FinalOpSharingDE!$A$2:$A$333,0),6),0)</f>
        <v>5</v>
      </c>
      <c r="K317" s="11">
        <f>IFERROR(INDEX(FinalOpSharingDE!$A$2:$M$333,MATCH(OperationalSharingDetail!$F317,FinalOpSharingDE!$A$2:$A$333,0),9),0)</f>
        <v>0</v>
      </c>
      <c r="L317" s="11">
        <f>IFERROR(INDEX(FinalOpSharingDE!$A$2:$M$333,MATCH(OperationalSharingDetail!$F317,FinalOpSharingDE!$A$2:$A$333,0),7),0)</f>
        <v>0</v>
      </c>
      <c r="M317" s="11">
        <f>IFERROR(INDEX(FinalOpSharingDE!$A$2:$M$333,MATCH(OperationalSharingDetail!$F317,FinalOpSharingDE!$A$2:$A$333,0),4),0)</f>
        <v>0</v>
      </c>
      <c r="N317" s="11">
        <f>IFERROR(INDEX(FinalOpSharingDE!$A$2:$M$333,MATCH(OperationalSharingDetail!$F317,FinalOpSharingDE!$A$2:$A$333,0),5),0)</f>
        <v>0</v>
      </c>
      <c r="O317" s="11">
        <f>IFERROR(INDEX(FinalOpSharingDE!$A$2:$M$333,MATCH(OperationalSharingDetail!$F317,FinalOpSharingDE!$A$2:$A$333,0),10),0)</f>
        <v>0</v>
      </c>
      <c r="P317" s="11">
        <f t="shared" si="16"/>
        <v>5</v>
      </c>
      <c r="Q317" s="11">
        <f t="shared" si="17"/>
        <v>5</v>
      </c>
      <c r="S317" s="29">
        <f t="shared" si="18"/>
        <v>5</v>
      </c>
      <c r="T317" s="32">
        <f t="shared" si="19"/>
        <v>0</v>
      </c>
    </row>
    <row r="318" spans="1:20" x14ac:dyDescent="0.25">
      <c r="A318" s="2">
        <v>2021</v>
      </c>
      <c r="B318" s="2" t="s">
        <v>382</v>
      </c>
      <c r="C318" s="3" t="s">
        <v>320</v>
      </c>
      <c r="D318" s="2" t="s">
        <v>728</v>
      </c>
      <c r="E318" s="2" t="s">
        <v>728</v>
      </c>
      <c r="F318" s="3" t="s">
        <v>320</v>
      </c>
      <c r="G318" s="3" t="s">
        <v>716</v>
      </c>
      <c r="H318" s="11">
        <f>IFERROR(INDEX(FinalOpSharingDE!$A$2:$M$333,MATCH(OperationalSharingDetail!$F318,FinalOpSharingDE!$A$2:$A$333,0),3),0)</f>
        <v>0</v>
      </c>
      <c r="I318" s="11">
        <f>IFERROR(INDEX(FinalOpSharingDE!$A$2:$M$333,MATCH(OperationalSharingDetail!$F318,FinalOpSharingDE!$A$2:$A$333,0),8),0)</f>
        <v>0</v>
      </c>
      <c r="J318" s="11">
        <f>IFERROR(INDEX(FinalOpSharingDE!$A$2:$M$333,MATCH(OperationalSharingDetail!$F318,FinalOpSharingDE!$A$2:$A$333,0),6),0)</f>
        <v>0</v>
      </c>
      <c r="K318" s="11">
        <f>IFERROR(INDEX(FinalOpSharingDE!$A$2:$M$333,MATCH(OperationalSharingDetail!$F318,FinalOpSharingDE!$A$2:$A$333,0),9),0)</f>
        <v>5</v>
      </c>
      <c r="L318" s="11">
        <f>IFERROR(INDEX(FinalOpSharingDE!$A$2:$M$333,MATCH(OperationalSharingDetail!$F318,FinalOpSharingDE!$A$2:$A$333,0),7),0)</f>
        <v>0</v>
      </c>
      <c r="M318" s="11">
        <f>IFERROR(INDEX(FinalOpSharingDE!$A$2:$M$333,MATCH(OperationalSharingDetail!$F318,FinalOpSharingDE!$A$2:$A$333,0),4),0)</f>
        <v>0</v>
      </c>
      <c r="N318" s="11">
        <f>IFERROR(INDEX(FinalOpSharingDE!$A$2:$M$333,MATCH(OperationalSharingDetail!$F318,FinalOpSharingDE!$A$2:$A$333,0),5),0)</f>
        <v>0</v>
      </c>
      <c r="O318" s="11">
        <f>IFERROR(INDEX(FinalOpSharingDE!$A$2:$M$333,MATCH(OperationalSharingDetail!$F318,FinalOpSharingDE!$A$2:$A$333,0),10),0)</f>
        <v>0</v>
      </c>
      <c r="P318" s="11">
        <f t="shared" si="16"/>
        <v>5</v>
      </c>
      <c r="Q318" s="11">
        <f t="shared" si="17"/>
        <v>5</v>
      </c>
      <c r="S318" s="29">
        <f t="shared" si="18"/>
        <v>5</v>
      </c>
      <c r="T318" s="32">
        <f t="shared" si="19"/>
        <v>0</v>
      </c>
    </row>
    <row r="319" spans="1:20" x14ac:dyDescent="0.25">
      <c r="A319" s="2">
        <v>2021</v>
      </c>
      <c r="B319" s="2" t="s">
        <v>384</v>
      </c>
      <c r="C319" s="3" t="s">
        <v>321</v>
      </c>
      <c r="D319" s="2" t="s">
        <v>728</v>
      </c>
      <c r="E319" s="2" t="s">
        <v>728</v>
      </c>
      <c r="F319" s="3" t="s">
        <v>321</v>
      </c>
      <c r="G319" s="3" t="s">
        <v>717</v>
      </c>
      <c r="H319" s="11">
        <f>IFERROR(INDEX(FinalOpSharingDE!$A$2:$M$333,MATCH(OperationalSharingDetail!$F319,FinalOpSharingDE!$A$2:$A$333,0),3),0)</f>
        <v>8</v>
      </c>
      <c r="I319" s="11">
        <f>IFERROR(INDEX(FinalOpSharingDE!$A$2:$M$333,MATCH(OperationalSharingDetail!$F319,FinalOpSharingDE!$A$2:$A$333,0),8),0)</f>
        <v>0</v>
      </c>
      <c r="J319" s="11">
        <f>IFERROR(INDEX(FinalOpSharingDE!$A$2:$M$333,MATCH(OperationalSharingDetail!$F319,FinalOpSharingDE!$A$2:$A$333,0),6),0)</f>
        <v>0</v>
      </c>
      <c r="K319" s="11">
        <f>IFERROR(INDEX(FinalOpSharingDE!$A$2:$M$333,MATCH(OperationalSharingDetail!$F319,FinalOpSharingDE!$A$2:$A$333,0),9),0)</f>
        <v>0</v>
      </c>
      <c r="L319" s="11">
        <f>IFERROR(INDEX(FinalOpSharingDE!$A$2:$M$333,MATCH(OperationalSharingDetail!$F319,FinalOpSharingDE!$A$2:$A$333,0),7),0)</f>
        <v>0</v>
      </c>
      <c r="M319" s="11">
        <f>IFERROR(INDEX(FinalOpSharingDE!$A$2:$M$333,MATCH(OperationalSharingDetail!$F319,FinalOpSharingDE!$A$2:$A$333,0),4),0)</f>
        <v>0</v>
      </c>
      <c r="N319" s="11">
        <f>IFERROR(INDEX(FinalOpSharingDE!$A$2:$M$333,MATCH(OperationalSharingDetail!$F319,FinalOpSharingDE!$A$2:$A$333,0),5),0)</f>
        <v>0</v>
      </c>
      <c r="O319" s="11">
        <f>IFERROR(INDEX(FinalOpSharingDE!$A$2:$M$333,MATCH(OperationalSharingDetail!$F319,FinalOpSharingDE!$A$2:$A$333,0),10),0)</f>
        <v>0</v>
      </c>
      <c r="P319" s="11">
        <f t="shared" si="16"/>
        <v>8</v>
      </c>
      <c r="Q319" s="11">
        <f t="shared" si="17"/>
        <v>8</v>
      </c>
      <c r="S319" s="29">
        <f t="shared" si="18"/>
        <v>8</v>
      </c>
      <c r="T319" s="32">
        <f t="shared" si="19"/>
        <v>0</v>
      </c>
    </row>
    <row r="320" spans="1:20" x14ac:dyDescent="0.25">
      <c r="A320" s="2">
        <v>2021</v>
      </c>
      <c r="B320" s="2" t="s">
        <v>384</v>
      </c>
      <c r="C320" s="3" t="s">
        <v>322</v>
      </c>
      <c r="D320" s="2" t="s">
        <v>728</v>
      </c>
      <c r="E320" s="2" t="s">
        <v>728</v>
      </c>
      <c r="F320" s="3" t="s">
        <v>322</v>
      </c>
      <c r="G320" s="3" t="s">
        <v>718</v>
      </c>
      <c r="H320" s="11">
        <f>IFERROR(INDEX(FinalOpSharingDE!$A$2:$M$333,MATCH(OperationalSharingDetail!$F320,FinalOpSharingDE!$A$2:$A$333,0),3),0)</f>
        <v>8</v>
      </c>
      <c r="I320" s="11">
        <f>IFERROR(INDEX(FinalOpSharingDE!$A$2:$M$333,MATCH(OperationalSharingDetail!$F320,FinalOpSharingDE!$A$2:$A$333,0),8),0)</f>
        <v>0</v>
      </c>
      <c r="J320" s="11">
        <f>IFERROR(INDEX(FinalOpSharingDE!$A$2:$M$333,MATCH(OperationalSharingDetail!$F320,FinalOpSharingDE!$A$2:$A$333,0),6),0)</f>
        <v>5</v>
      </c>
      <c r="K320" s="11">
        <f>IFERROR(INDEX(FinalOpSharingDE!$A$2:$M$333,MATCH(OperationalSharingDetail!$F320,FinalOpSharingDE!$A$2:$A$333,0),9),0)</f>
        <v>5</v>
      </c>
      <c r="L320" s="11">
        <f>IFERROR(INDEX(FinalOpSharingDE!$A$2:$M$333,MATCH(OperationalSharingDetail!$F320,FinalOpSharingDE!$A$2:$A$333,0),7),0)</f>
        <v>5</v>
      </c>
      <c r="M320" s="11">
        <f>IFERROR(INDEX(FinalOpSharingDE!$A$2:$M$333,MATCH(OperationalSharingDetail!$F320,FinalOpSharingDE!$A$2:$A$333,0),4),0)</f>
        <v>0</v>
      </c>
      <c r="N320" s="11">
        <f>IFERROR(INDEX(FinalOpSharingDE!$A$2:$M$333,MATCH(OperationalSharingDetail!$F320,FinalOpSharingDE!$A$2:$A$333,0),5),0)</f>
        <v>3</v>
      </c>
      <c r="O320" s="11">
        <f>IFERROR(INDEX(FinalOpSharingDE!$A$2:$M$333,MATCH(OperationalSharingDetail!$F320,FinalOpSharingDE!$A$2:$A$333,0),10),0)</f>
        <v>0</v>
      </c>
      <c r="P320" s="11">
        <f t="shared" si="16"/>
        <v>26</v>
      </c>
      <c r="Q320" s="11">
        <f t="shared" si="17"/>
        <v>21</v>
      </c>
      <c r="S320" s="29">
        <f t="shared" si="18"/>
        <v>21</v>
      </c>
      <c r="T320" s="32">
        <f t="shared" si="19"/>
        <v>0</v>
      </c>
    </row>
    <row r="321" spans="1:24" x14ac:dyDescent="0.25">
      <c r="A321" s="2">
        <v>2021</v>
      </c>
      <c r="B321" s="2" t="s">
        <v>389</v>
      </c>
      <c r="C321" s="3" t="s">
        <v>316</v>
      </c>
      <c r="D321" s="2" t="s">
        <v>728</v>
      </c>
      <c r="E321" s="2" t="s">
        <v>728</v>
      </c>
      <c r="F321" s="3" t="s">
        <v>316</v>
      </c>
      <c r="G321" s="3" t="s">
        <v>759</v>
      </c>
      <c r="H321" s="11">
        <f>IFERROR(INDEX(FinalOpSharingDE!$A$2:$M$333,MATCH(OperationalSharingDetail!$F321,FinalOpSharingDE!$A$2:$A$333,0),3),0)</f>
        <v>0</v>
      </c>
      <c r="I321" s="11">
        <f>IFERROR(INDEX(FinalOpSharingDE!$A$2:$M$333,MATCH(OperationalSharingDetail!$F321,FinalOpSharingDE!$A$2:$A$333,0),8),0)</f>
        <v>0</v>
      </c>
      <c r="J321" s="11">
        <f>IFERROR(INDEX(FinalOpSharingDE!$A$2:$M$333,MATCH(OperationalSharingDetail!$F321,FinalOpSharingDE!$A$2:$A$333,0),6),0)</f>
        <v>0</v>
      </c>
      <c r="K321" s="11">
        <f>IFERROR(INDEX(FinalOpSharingDE!$A$2:$M$333,MATCH(OperationalSharingDetail!$F321,FinalOpSharingDE!$A$2:$A$333,0),9),0)</f>
        <v>0</v>
      </c>
      <c r="L321" s="11">
        <f>IFERROR(INDEX(FinalOpSharingDE!$A$2:$M$333,MATCH(OperationalSharingDetail!$F321,FinalOpSharingDE!$A$2:$A$333,0),7),0)</f>
        <v>0</v>
      </c>
      <c r="M321" s="11">
        <f>IFERROR(INDEX(FinalOpSharingDE!$A$2:$M$333,MATCH(OperationalSharingDetail!$F321,FinalOpSharingDE!$A$2:$A$333,0),4),0)</f>
        <v>0</v>
      </c>
      <c r="N321" s="11">
        <f>IFERROR(INDEX(FinalOpSharingDE!$A$2:$M$333,MATCH(OperationalSharingDetail!$F321,FinalOpSharingDE!$A$2:$A$333,0),5),0)</f>
        <v>0</v>
      </c>
      <c r="O321" s="11">
        <f>IFERROR(INDEX(FinalOpSharingDE!$A$2:$M$333,MATCH(OperationalSharingDetail!$F321,FinalOpSharingDE!$A$2:$A$333,0),10),0)</f>
        <v>0</v>
      </c>
      <c r="P321" s="11">
        <f t="shared" si="16"/>
        <v>0</v>
      </c>
      <c r="Q321" s="11">
        <f t="shared" si="17"/>
        <v>0</v>
      </c>
      <c r="S321" s="29">
        <f t="shared" si="18"/>
        <v>0</v>
      </c>
      <c r="T321" s="32">
        <f t="shared" si="19"/>
        <v>0</v>
      </c>
    </row>
    <row r="322" spans="1:24" x14ac:dyDescent="0.25">
      <c r="A322" s="2">
        <v>2021</v>
      </c>
      <c r="B322" s="2" t="s">
        <v>384</v>
      </c>
      <c r="C322" s="3" t="s">
        <v>323</v>
      </c>
      <c r="D322" s="2" t="s">
        <v>728</v>
      </c>
      <c r="E322" s="2" t="s">
        <v>728</v>
      </c>
      <c r="F322" s="3" t="s">
        <v>323</v>
      </c>
      <c r="G322" s="3" t="s">
        <v>719</v>
      </c>
      <c r="H322" s="11">
        <f>IFERROR(INDEX(FinalOpSharingDE!$A$2:$M$333,MATCH(OperationalSharingDetail!$F322,FinalOpSharingDE!$A$2:$A$333,0),3),0)</f>
        <v>0</v>
      </c>
      <c r="I322" s="11">
        <f>IFERROR(INDEX(FinalOpSharingDE!$A$2:$M$333,MATCH(OperationalSharingDetail!$F322,FinalOpSharingDE!$A$2:$A$333,0),8),0)</f>
        <v>0</v>
      </c>
      <c r="J322" s="11">
        <f>IFERROR(INDEX(FinalOpSharingDE!$A$2:$M$333,MATCH(OperationalSharingDetail!$F322,FinalOpSharingDE!$A$2:$A$333,0),6),0)</f>
        <v>5</v>
      </c>
      <c r="K322" s="11">
        <f>IFERROR(INDEX(FinalOpSharingDE!$A$2:$M$333,MATCH(OperationalSharingDetail!$F322,FinalOpSharingDE!$A$2:$A$333,0),9),0)</f>
        <v>5</v>
      </c>
      <c r="L322" s="11">
        <f>IFERROR(INDEX(FinalOpSharingDE!$A$2:$M$333,MATCH(OperationalSharingDetail!$F322,FinalOpSharingDE!$A$2:$A$333,0),7),0)</f>
        <v>0</v>
      </c>
      <c r="M322" s="11">
        <f>IFERROR(INDEX(FinalOpSharingDE!$A$2:$M$333,MATCH(OperationalSharingDetail!$F322,FinalOpSharingDE!$A$2:$A$333,0),4),0)</f>
        <v>3</v>
      </c>
      <c r="N322" s="11">
        <f>IFERROR(INDEX(FinalOpSharingDE!$A$2:$M$333,MATCH(OperationalSharingDetail!$F322,FinalOpSharingDE!$A$2:$A$333,0),5),0)</f>
        <v>3</v>
      </c>
      <c r="O322" s="11">
        <f>IFERROR(INDEX(FinalOpSharingDE!$A$2:$M$333,MATCH(OperationalSharingDetail!$F322,FinalOpSharingDE!$A$2:$A$333,0),10),0)</f>
        <v>0</v>
      </c>
      <c r="P322" s="11">
        <f t="shared" si="16"/>
        <v>16</v>
      </c>
      <c r="Q322" s="11">
        <f t="shared" si="17"/>
        <v>16</v>
      </c>
      <c r="S322" s="29">
        <f t="shared" si="18"/>
        <v>16</v>
      </c>
      <c r="T322" s="32">
        <f t="shared" si="19"/>
        <v>0</v>
      </c>
    </row>
    <row r="323" spans="1:24" x14ac:dyDescent="0.25">
      <c r="A323" s="2">
        <v>2021</v>
      </c>
      <c r="B323" s="2" t="s">
        <v>384</v>
      </c>
      <c r="C323" s="3" t="s">
        <v>324</v>
      </c>
      <c r="D323" s="2" t="s">
        <v>728</v>
      </c>
      <c r="E323" s="2" t="s">
        <v>728</v>
      </c>
      <c r="F323" s="3" t="s">
        <v>324</v>
      </c>
      <c r="G323" s="3" t="s">
        <v>720</v>
      </c>
      <c r="H323" s="11">
        <f>IFERROR(INDEX(FinalOpSharingDE!$A$2:$M$333,MATCH(OperationalSharingDetail!$F323,FinalOpSharingDE!$A$2:$A$333,0),3),0)</f>
        <v>8</v>
      </c>
      <c r="I323" s="11">
        <f>IFERROR(INDEX(FinalOpSharingDE!$A$2:$M$333,MATCH(OperationalSharingDetail!$F323,FinalOpSharingDE!$A$2:$A$333,0),8),0)</f>
        <v>0</v>
      </c>
      <c r="J323" s="11">
        <f>IFERROR(INDEX(FinalOpSharingDE!$A$2:$M$333,MATCH(OperationalSharingDetail!$F323,FinalOpSharingDE!$A$2:$A$333,0),6),0)</f>
        <v>5</v>
      </c>
      <c r="K323" s="11">
        <f>IFERROR(INDEX(FinalOpSharingDE!$A$2:$M$333,MATCH(OperationalSharingDetail!$F323,FinalOpSharingDE!$A$2:$A$333,0),9),0)</f>
        <v>0</v>
      </c>
      <c r="L323" s="11">
        <f>IFERROR(INDEX(FinalOpSharingDE!$A$2:$M$333,MATCH(OperationalSharingDetail!$F323,FinalOpSharingDE!$A$2:$A$333,0),7),0)</f>
        <v>5</v>
      </c>
      <c r="M323" s="11">
        <f>IFERROR(INDEX(FinalOpSharingDE!$A$2:$M$333,MATCH(OperationalSharingDetail!$F323,FinalOpSharingDE!$A$2:$A$333,0),4),0)</f>
        <v>3</v>
      </c>
      <c r="N323" s="11">
        <f>IFERROR(INDEX(FinalOpSharingDE!$A$2:$M$333,MATCH(OperationalSharingDetail!$F323,FinalOpSharingDE!$A$2:$A$333,0),5),0)</f>
        <v>0</v>
      </c>
      <c r="O323" s="11">
        <f>IFERROR(INDEX(FinalOpSharingDE!$A$2:$M$333,MATCH(OperationalSharingDetail!$F323,FinalOpSharingDE!$A$2:$A$333,0),10),0)</f>
        <v>0</v>
      </c>
      <c r="P323" s="11">
        <f t="shared" si="16"/>
        <v>21</v>
      </c>
      <c r="Q323" s="11">
        <f t="shared" si="17"/>
        <v>21</v>
      </c>
      <c r="S323" s="29">
        <f t="shared" si="18"/>
        <v>21</v>
      </c>
      <c r="T323" s="32">
        <f t="shared" si="19"/>
        <v>0</v>
      </c>
    </row>
    <row r="324" spans="1:24" x14ac:dyDescent="0.25">
      <c r="A324" s="2">
        <v>2021</v>
      </c>
      <c r="B324" s="2" t="s">
        <v>387</v>
      </c>
      <c r="C324" s="3" t="s">
        <v>325</v>
      </c>
      <c r="D324" s="2" t="s">
        <v>728</v>
      </c>
      <c r="E324" s="2" t="s">
        <v>728</v>
      </c>
      <c r="F324" s="3" t="s">
        <v>325</v>
      </c>
      <c r="G324" s="3" t="s">
        <v>721</v>
      </c>
      <c r="H324" s="11">
        <f>IFERROR(INDEX(FinalOpSharingDE!$A$2:$M$333,MATCH(OperationalSharingDetail!$F324,FinalOpSharingDE!$A$2:$A$333,0),3),0)</f>
        <v>0</v>
      </c>
      <c r="I324" s="11">
        <f>IFERROR(INDEX(FinalOpSharingDE!$A$2:$M$333,MATCH(OperationalSharingDetail!$F324,FinalOpSharingDE!$A$2:$A$333,0),8),0)</f>
        <v>0</v>
      </c>
      <c r="J324" s="11">
        <f>IFERROR(INDEX(FinalOpSharingDE!$A$2:$M$333,MATCH(OperationalSharingDetail!$F324,FinalOpSharingDE!$A$2:$A$333,0),6),0)</f>
        <v>0</v>
      </c>
      <c r="K324" s="11">
        <f>IFERROR(INDEX(FinalOpSharingDE!$A$2:$M$333,MATCH(OperationalSharingDetail!$F324,FinalOpSharingDE!$A$2:$A$333,0),9),0)</f>
        <v>0</v>
      </c>
      <c r="L324" s="11">
        <f>IFERROR(INDEX(FinalOpSharingDE!$A$2:$M$333,MATCH(OperationalSharingDetail!$F324,FinalOpSharingDE!$A$2:$A$333,0),7),0)</f>
        <v>0</v>
      </c>
      <c r="M324" s="11">
        <f>IFERROR(INDEX(FinalOpSharingDE!$A$2:$M$333,MATCH(OperationalSharingDetail!$F324,FinalOpSharingDE!$A$2:$A$333,0),4),0)</f>
        <v>0</v>
      </c>
      <c r="N324" s="11">
        <f>IFERROR(INDEX(FinalOpSharingDE!$A$2:$M$333,MATCH(OperationalSharingDetail!$F324,FinalOpSharingDE!$A$2:$A$333,0),5),0)</f>
        <v>0</v>
      </c>
      <c r="O324" s="11">
        <f>IFERROR(INDEX(FinalOpSharingDE!$A$2:$M$333,MATCH(OperationalSharingDetail!$F324,FinalOpSharingDE!$A$2:$A$333,0),10),0)</f>
        <v>0</v>
      </c>
      <c r="P324" s="11">
        <f t="shared" ref="P324:P330" si="20">SUM(H324:O324)</f>
        <v>0</v>
      </c>
      <c r="Q324" s="11">
        <f t="shared" si="17"/>
        <v>0</v>
      </c>
      <c r="S324" s="29">
        <f t="shared" si="18"/>
        <v>0</v>
      </c>
      <c r="T324" s="32">
        <f t="shared" si="19"/>
        <v>0</v>
      </c>
    </row>
    <row r="325" spans="1:24" x14ac:dyDescent="0.25">
      <c r="A325" s="2">
        <v>2021</v>
      </c>
      <c r="B325" s="2" t="s">
        <v>390</v>
      </c>
      <c r="C325" s="3" t="s">
        <v>326</v>
      </c>
      <c r="D325" s="2" t="s">
        <v>728</v>
      </c>
      <c r="E325" s="2" t="s">
        <v>728</v>
      </c>
      <c r="F325" s="3" t="s">
        <v>326</v>
      </c>
      <c r="G325" s="3" t="s">
        <v>722</v>
      </c>
      <c r="H325" s="11">
        <f>IFERROR(INDEX(FinalOpSharingDE!$A$2:$M$333,MATCH(OperationalSharingDetail!$F325,FinalOpSharingDE!$A$2:$A$333,0),3),0)</f>
        <v>8</v>
      </c>
      <c r="I325" s="11">
        <f>IFERROR(INDEX(FinalOpSharingDE!$A$2:$M$333,MATCH(OperationalSharingDetail!$F325,FinalOpSharingDE!$A$2:$A$333,0),8),0)</f>
        <v>0</v>
      </c>
      <c r="J325" s="11">
        <f>IFERROR(INDEX(FinalOpSharingDE!$A$2:$M$333,MATCH(OperationalSharingDetail!$F325,FinalOpSharingDE!$A$2:$A$333,0),6),0)</f>
        <v>0</v>
      </c>
      <c r="K325" s="11">
        <f>IFERROR(INDEX(FinalOpSharingDE!$A$2:$M$333,MATCH(OperationalSharingDetail!$F325,FinalOpSharingDE!$A$2:$A$333,0),9),0)</f>
        <v>5</v>
      </c>
      <c r="L325" s="11">
        <f>IFERROR(INDEX(FinalOpSharingDE!$A$2:$M$333,MATCH(OperationalSharingDetail!$F325,FinalOpSharingDE!$A$2:$A$333,0),7),0)</f>
        <v>0</v>
      </c>
      <c r="M325" s="11">
        <f>IFERROR(INDEX(FinalOpSharingDE!$A$2:$M$333,MATCH(OperationalSharingDetail!$F325,FinalOpSharingDE!$A$2:$A$333,0),4),0)</f>
        <v>0</v>
      </c>
      <c r="N325" s="11">
        <f>IFERROR(INDEX(FinalOpSharingDE!$A$2:$M$333,MATCH(OperationalSharingDetail!$F325,FinalOpSharingDE!$A$2:$A$333,0),5),0)</f>
        <v>3</v>
      </c>
      <c r="O325" s="11">
        <f>IFERROR(INDEX(FinalOpSharingDE!$A$2:$M$333,MATCH(OperationalSharingDetail!$F325,FinalOpSharingDE!$A$2:$A$333,0),10),0)</f>
        <v>0</v>
      </c>
      <c r="P325" s="11">
        <f t="shared" si="20"/>
        <v>16</v>
      </c>
      <c r="Q325" s="11">
        <f t="shared" ref="Q325:Q340" si="21">IF(P325&gt;21,21,P325)</f>
        <v>16</v>
      </c>
      <c r="S325" s="29">
        <f t="shared" ref="S325:S330" si="22">IF(P325&lt;22,P325,21)</f>
        <v>16</v>
      </c>
      <c r="T325" s="32">
        <f t="shared" ref="T325:T330" si="23">S325-Q325</f>
        <v>0</v>
      </c>
    </row>
    <row r="326" spans="1:24" x14ac:dyDescent="0.25">
      <c r="A326" s="2">
        <v>2021</v>
      </c>
      <c r="B326" s="2" t="s">
        <v>386</v>
      </c>
      <c r="C326" s="3" t="s">
        <v>327</v>
      </c>
      <c r="D326" s="2" t="s">
        <v>728</v>
      </c>
      <c r="E326" s="2" t="s">
        <v>728</v>
      </c>
      <c r="F326" s="3" t="s">
        <v>327</v>
      </c>
      <c r="G326" s="3" t="s">
        <v>723</v>
      </c>
      <c r="H326" s="11">
        <f>IFERROR(INDEX(FinalOpSharingDE!$A$2:$M$333,MATCH(OperationalSharingDetail!$F326,FinalOpSharingDE!$A$2:$A$333,0),3),0)</f>
        <v>0</v>
      </c>
      <c r="I326" s="11">
        <f>IFERROR(INDEX(FinalOpSharingDE!$A$2:$M$333,MATCH(OperationalSharingDetail!$F326,FinalOpSharingDE!$A$2:$A$333,0),8),0)</f>
        <v>0</v>
      </c>
      <c r="J326" s="11">
        <f>IFERROR(INDEX(FinalOpSharingDE!$A$2:$M$333,MATCH(OperationalSharingDetail!$F326,FinalOpSharingDE!$A$2:$A$333,0),6),0)</f>
        <v>0</v>
      </c>
      <c r="K326" s="11">
        <f>IFERROR(INDEX(FinalOpSharingDE!$A$2:$M$333,MATCH(OperationalSharingDetail!$F326,FinalOpSharingDE!$A$2:$A$333,0),9),0)</f>
        <v>5</v>
      </c>
      <c r="L326" s="11">
        <f>IFERROR(INDEX(FinalOpSharingDE!$A$2:$M$333,MATCH(OperationalSharingDetail!$F326,FinalOpSharingDE!$A$2:$A$333,0),7),0)</f>
        <v>0</v>
      </c>
      <c r="M326" s="11">
        <f>IFERROR(INDEX(FinalOpSharingDE!$A$2:$M$333,MATCH(OperationalSharingDetail!$F326,FinalOpSharingDE!$A$2:$A$333,0),4),0)</f>
        <v>0</v>
      </c>
      <c r="N326" s="11">
        <f>IFERROR(INDEX(FinalOpSharingDE!$A$2:$M$333,MATCH(OperationalSharingDetail!$F326,FinalOpSharingDE!$A$2:$A$333,0),5),0)</f>
        <v>0</v>
      </c>
      <c r="O326" s="11">
        <f>IFERROR(INDEX(FinalOpSharingDE!$A$2:$M$333,MATCH(OperationalSharingDetail!$F326,FinalOpSharingDE!$A$2:$A$333,0),10),0)</f>
        <v>3</v>
      </c>
      <c r="P326" s="11">
        <f t="shared" si="20"/>
        <v>8</v>
      </c>
      <c r="Q326" s="11">
        <f t="shared" si="21"/>
        <v>8</v>
      </c>
      <c r="S326" s="29">
        <f t="shared" si="22"/>
        <v>8</v>
      </c>
      <c r="T326" s="32">
        <f t="shared" si="23"/>
        <v>0</v>
      </c>
    </row>
    <row r="327" spans="1:24" x14ac:dyDescent="0.25">
      <c r="A327" s="2">
        <v>2021</v>
      </c>
      <c r="B327" s="2" t="s">
        <v>381</v>
      </c>
      <c r="C327" s="3" t="s">
        <v>328</v>
      </c>
      <c r="D327" s="2" t="s">
        <v>728</v>
      </c>
      <c r="E327" s="2" t="s">
        <v>728</v>
      </c>
      <c r="F327" s="3" t="s">
        <v>328</v>
      </c>
      <c r="G327" s="3" t="s">
        <v>724</v>
      </c>
      <c r="H327" s="11">
        <f>IFERROR(INDEX(FinalOpSharingDE!$A$2:$M$333,MATCH(OperationalSharingDetail!$F327,FinalOpSharingDE!$A$2:$A$333,0),3),0)</f>
        <v>0</v>
      </c>
      <c r="I327" s="11">
        <f>IFERROR(INDEX(FinalOpSharingDE!$A$2:$M$333,MATCH(OperationalSharingDetail!$F327,FinalOpSharingDE!$A$2:$A$333,0),8),0)</f>
        <v>0</v>
      </c>
      <c r="J327" s="11">
        <f>IFERROR(INDEX(FinalOpSharingDE!$A$2:$M$333,MATCH(OperationalSharingDetail!$F327,FinalOpSharingDE!$A$2:$A$333,0),6),0)</f>
        <v>0</v>
      </c>
      <c r="K327" s="11">
        <f>IFERROR(INDEX(FinalOpSharingDE!$A$2:$M$333,MATCH(OperationalSharingDetail!$F327,FinalOpSharingDE!$A$2:$A$333,0),9),0)</f>
        <v>5</v>
      </c>
      <c r="L327" s="11">
        <f>IFERROR(INDEX(FinalOpSharingDE!$A$2:$M$333,MATCH(OperationalSharingDetail!$F327,FinalOpSharingDE!$A$2:$A$333,0),7),0)</f>
        <v>0</v>
      </c>
      <c r="M327" s="11">
        <f>IFERROR(INDEX(FinalOpSharingDE!$A$2:$M$333,MATCH(OperationalSharingDetail!$F327,FinalOpSharingDE!$A$2:$A$333,0),4),0)</f>
        <v>0</v>
      </c>
      <c r="N327" s="11">
        <f>IFERROR(INDEX(FinalOpSharingDE!$A$2:$M$333,MATCH(OperationalSharingDetail!$F327,FinalOpSharingDE!$A$2:$A$333,0),5),0)</f>
        <v>0</v>
      </c>
      <c r="O327" s="11">
        <f>IFERROR(INDEX(FinalOpSharingDE!$A$2:$M$333,MATCH(OperationalSharingDetail!$F327,FinalOpSharingDE!$A$2:$A$333,0),10),0)</f>
        <v>3</v>
      </c>
      <c r="P327" s="11">
        <f t="shared" si="20"/>
        <v>8</v>
      </c>
      <c r="Q327" s="11">
        <f t="shared" si="21"/>
        <v>8</v>
      </c>
      <c r="S327" s="29">
        <f t="shared" si="22"/>
        <v>8</v>
      </c>
      <c r="T327" s="32">
        <f t="shared" si="23"/>
        <v>0</v>
      </c>
    </row>
    <row r="328" spans="1:24" x14ac:dyDescent="0.25">
      <c r="A328" s="2">
        <v>2021</v>
      </c>
      <c r="B328" s="2" t="s">
        <v>383</v>
      </c>
      <c r="C328" s="3" t="s">
        <v>329</v>
      </c>
      <c r="D328" s="2" t="s">
        <v>728</v>
      </c>
      <c r="E328" s="2" t="s">
        <v>728</v>
      </c>
      <c r="F328" s="3" t="s">
        <v>329</v>
      </c>
      <c r="G328" s="3" t="s">
        <v>725</v>
      </c>
      <c r="H328" s="11">
        <f>IFERROR(INDEX(FinalOpSharingDE!$A$2:$M$333,MATCH(OperationalSharingDetail!$F328,FinalOpSharingDE!$A$2:$A$333,0),3),0)</f>
        <v>0</v>
      </c>
      <c r="I328" s="11">
        <f>IFERROR(INDEX(FinalOpSharingDE!$A$2:$M$333,MATCH(OperationalSharingDetail!$F328,FinalOpSharingDE!$A$2:$A$333,0),8),0)</f>
        <v>0</v>
      </c>
      <c r="J328" s="11">
        <f>IFERROR(INDEX(FinalOpSharingDE!$A$2:$M$333,MATCH(OperationalSharingDetail!$F328,FinalOpSharingDE!$A$2:$A$333,0),6),0)</f>
        <v>5</v>
      </c>
      <c r="K328" s="11">
        <f>IFERROR(INDEX(FinalOpSharingDE!$A$2:$M$333,MATCH(OperationalSharingDetail!$F328,FinalOpSharingDE!$A$2:$A$333,0),9),0)</f>
        <v>5</v>
      </c>
      <c r="L328" s="11">
        <f>IFERROR(INDEX(FinalOpSharingDE!$A$2:$M$333,MATCH(OperationalSharingDetail!$F328,FinalOpSharingDE!$A$2:$A$333,0),7),0)</f>
        <v>5</v>
      </c>
      <c r="M328" s="11">
        <f>IFERROR(INDEX(FinalOpSharingDE!$A$2:$M$333,MATCH(OperationalSharingDetail!$F328,FinalOpSharingDE!$A$2:$A$333,0),4),0)</f>
        <v>3</v>
      </c>
      <c r="N328" s="11">
        <f>IFERROR(INDEX(FinalOpSharingDE!$A$2:$M$333,MATCH(OperationalSharingDetail!$F328,FinalOpSharingDE!$A$2:$A$333,0),5),0)</f>
        <v>3</v>
      </c>
      <c r="O328" s="11">
        <f>IFERROR(INDEX(FinalOpSharingDE!$A$2:$M$333,MATCH(OperationalSharingDetail!$F328,FinalOpSharingDE!$A$2:$A$333,0),10),0)</f>
        <v>0</v>
      </c>
      <c r="P328" s="11">
        <f t="shared" si="20"/>
        <v>21</v>
      </c>
      <c r="Q328" s="11">
        <f t="shared" si="21"/>
        <v>21</v>
      </c>
      <c r="S328" s="29">
        <f t="shared" si="22"/>
        <v>21</v>
      </c>
      <c r="T328" s="32">
        <f t="shared" si="23"/>
        <v>0</v>
      </c>
    </row>
    <row r="329" spans="1:24" x14ac:dyDescent="0.25">
      <c r="A329" s="2">
        <v>2021</v>
      </c>
      <c r="B329" s="2" t="s">
        <v>384</v>
      </c>
      <c r="C329" s="3" t="s">
        <v>330</v>
      </c>
      <c r="D329" s="2" t="s">
        <v>728</v>
      </c>
      <c r="E329" s="2" t="s">
        <v>728</v>
      </c>
      <c r="F329" s="3" t="s">
        <v>330</v>
      </c>
      <c r="G329" s="3" t="s">
        <v>726</v>
      </c>
      <c r="H329" s="11">
        <f>IFERROR(INDEX(FinalOpSharingDE!$A$2:$M$333,MATCH(OperationalSharingDetail!$F329,FinalOpSharingDE!$A$2:$A$333,0),3),0)</f>
        <v>0</v>
      </c>
      <c r="I329" s="11">
        <f>IFERROR(INDEX(FinalOpSharingDE!$A$2:$M$333,MATCH(OperationalSharingDetail!$F329,FinalOpSharingDE!$A$2:$A$333,0),8),0)</f>
        <v>0</v>
      </c>
      <c r="J329" s="11">
        <f>IFERROR(INDEX(FinalOpSharingDE!$A$2:$M$333,MATCH(OperationalSharingDetail!$F329,FinalOpSharingDE!$A$2:$A$333,0),6),0)</f>
        <v>5</v>
      </c>
      <c r="K329" s="11">
        <f>IFERROR(INDEX(FinalOpSharingDE!$A$2:$M$333,MATCH(OperationalSharingDetail!$F329,FinalOpSharingDE!$A$2:$A$333,0),9),0)</f>
        <v>5</v>
      </c>
      <c r="L329" s="11">
        <f>IFERROR(INDEX(FinalOpSharingDE!$A$2:$M$333,MATCH(OperationalSharingDetail!$F329,FinalOpSharingDE!$A$2:$A$333,0),7),0)</f>
        <v>5</v>
      </c>
      <c r="M329" s="11">
        <f>IFERROR(INDEX(FinalOpSharingDE!$A$2:$M$333,MATCH(OperationalSharingDetail!$F329,FinalOpSharingDE!$A$2:$A$333,0),4),0)</f>
        <v>3</v>
      </c>
      <c r="N329" s="11">
        <f>IFERROR(INDEX(FinalOpSharingDE!$A$2:$M$333,MATCH(OperationalSharingDetail!$F329,FinalOpSharingDE!$A$2:$A$333,0),5),0)</f>
        <v>3</v>
      </c>
      <c r="O329" s="11">
        <f>IFERROR(INDEX(FinalOpSharingDE!$A$2:$M$333,MATCH(OperationalSharingDetail!$F329,FinalOpSharingDE!$A$2:$A$333,0),10),0)</f>
        <v>0</v>
      </c>
      <c r="P329" s="11">
        <f t="shared" si="20"/>
        <v>21</v>
      </c>
      <c r="Q329" s="11">
        <f t="shared" si="21"/>
        <v>21</v>
      </c>
      <c r="S329" s="29">
        <f t="shared" si="22"/>
        <v>21</v>
      </c>
      <c r="T329" s="32">
        <f t="shared" si="23"/>
        <v>0</v>
      </c>
    </row>
    <row r="330" spans="1:24" x14ac:dyDescent="0.25">
      <c r="A330" s="2">
        <v>2021</v>
      </c>
      <c r="B330" s="2" t="s">
        <v>381</v>
      </c>
      <c r="C330" s="3" t="s">
        <v>331</v>
      </c>
      <c r="D330" s="2" t="s">
        <v>728</v>
      </c>
      <c r="E330" s="2" t="s">
        <v>728</v>
      </c>
      <c r="F330" s="3" t="s">
        <v>331</v>
      </c>
      <c r="G330" s="3" t="s">
        <v>727</v>
      </c>
      <c r="H330" s="11">
        <f>IFERROR(INDEX(FinalOpSharingDE!$A$2:$M$333,MATCH(OperationalSharingDetail!$F330,FinalOpSharingDE!$A$2:$A$333,0),3),0)</f>
        <v>0</v>
      </c>
      <c r="I330" s="11">
        <f>IFERROR(INDEX(FinalOpSharingDE!$A$2:$M$333,MATCH(OperationalSharingDetail!$F330,FinalOpSharingDE!$A$2:$A$333,0),8),0)</f>
        <v>0</v>
      </c>
      <c r="J330" s="11">
        <f>IFERROR(INDEX(FinalOpSharingDE!$A$2:$M$333,MATCH(OperationalSharingDetail!$F330,FinalOpSharingDE!$A$2:$A$333,0),6),0)</f>
        <v>0</v>
      </c>
      <c r="K330" s="11">
        <f>IFERROR(INDEX(FinalOpSharingDE!$A$2:$M$333,MATCH(OperationalSharingDetail!$F330,FinalOpSharingDE!$A$2:$A$333,0),9),0)</f>
        <v>0</v>
      </c>
      <c r="L330" s="11">
        <f>IFERROR(INDEX(FinalOpSharingDE!$A$2:$M$333,MATCH(OperationalSharingDetail!$F330,FinalOpSharingDE!$A$2:$A$333,0),7),0)</f>
        <v>0</v>
      </c>
      <c r="M330" s="11">
        <f>IFERROR(INDEX(FinalOpSharingDE!$A$2:$M$333,MATCH(OperationalSharingDetail!$F330,FinalOpSharingDE!$A$2:$A$333,0),4),0)</f>
        <v>0</v>
      </c>
      <c r="N330" s="11">
        <f>IFERROR(INDEX(FinalOpSharingDE!$A$2:$M$333,MATCH(OperationalSharingDetail!$F330,FinalOpSharingDE!$A$2:$A$333,0),5),0)</f>
        <v>0</v>
      </c>
      <c r="O330" s="11">
        <f>IFERROR(INDEX(FinalOpSharingDE!$A$2:$M$333,MATCH(OperationalSharingDetail!$F330,FinalOpSharingDE!$A$2:$A$333,0),10),0)</f>
        <v>0</v>
      </c>
      <c r="P330" s="11">
        <f t="shared" si="20"/>
        <v>0</v>
      </c>
      <c r="Q330" s="11">
        <f t="shared" si="21"/>
        <v>0</v>
      </c>
      <c r="S330" s="29">
        <f t="shared" si="22"/>
        <v>0</v>
      </c>
      <c r="T330" s="32">
        <f t="shared" si="23"/>
        <v>0</v>
      </c>
    </row>
    <row r="331" spans="1:24" x14ac:dyDescent="0.25">
      <c r="F331" s="9"/>
      <c r="G331" s="16" t="s">
        <v>374</v>
      </c>
      <c r="H331" s="17">
        <f t="shared" ref="H331:Q331" si="24">SUM(H4:H330)</f>
        <v>928</v>
      </c>
      <c r="I331" s="17">
        <f t="shared" si="24"/>
        <v>465</v>
      </c>
      <c r="J331" s="17">
        <f t="shared" si="24"/>
        <v>680</v>
      </c>
      <c r="K331" s="17">
        <f t="shared" si="24"/>
        <v>810</v>
      </c>
      <c r="L331" s="17">
        <f t="shared" si="24"/>
        <v>530</v>
      </c>
      <c r="M331" s="17">
        <f t="shared" si="24"/>
        <v>189</v>
      </c>
      <c r="N331" s="17">
        <f t="shared" si="24"/>
        <v>267</v>
      </c>
      <c r="O331" s="17">
        <f t="shared" si="24"/>
        <v>177</v>
      </c>
      <c r="P331" s="17">
        <f>SUM(P4:P330)</f>
        <v>4046</v>
      </c>
      <c r="Q331" s="17">
        <f t="shared" si="24"/>
        <v>3851</v>
      </c>
      <c r="X331" s="46"/>
    </row>
    <row r="332" spans="1:24" x14ac:dyDescent="0.25">
      <c r="F332" s="9" t="s">
        <v>344</v>
      </c>
      <c r="G332" s="14" t="s">
        <v>345</v>
      </c>
      <c r="H332" s="11">
        <f>IFERROR(INDEX(FinalOpSharingDE!$A$2:$M$333,MATCH(OperationalSharingDetail!$F332,FinalOpSharingDE!$A$2:$A$333,0),3),0)</f>
        <v>0</v>
      </c>
      <c r="I332" s="11">
        <f>IFERROR(INDEX(FinalOpSharingDE!$A$2:$M$333,MATCH(OperationalSharingDetail!$F332,FinalOpSharingDE!$A$2:$A$333,0),8),0)</f>
        <v>0</v>
      </c>
      <c r="J332" s="11">
        <f>IFERROR(INDEX(FinalOpSharingDE!$A$2:$M$333,MATCH(OperationalSharingDetail!$F332,FinalOpSharingDE!$A$2:$A$333,0),6),0)</f>
        <v>0</v>
      </c>
      <c r="K332" s="11">
        <f>IFERROR(INDEX(FinalOpSharingDE!$A$2:$M$333,MATCH(OperationalSharingDetail!$F332,FinalOpSharingDE!$A$2:$A$333,0),9),0)</f>
        <v>0</v>
      </c>
      <c r="L332" s="11">
        <f>IFERROR(INDEX(FinalOpSharingDE!$A$2:$M$333,MATCH(OperationalSharingDetail!$F332,FinalOpSharingDE!$A$2:$A$333,0),7),0)</f>
        <v>0</v>
      </c>
      <c r="M332" s="11">
        <f>IFERROR(INDEX(FinalOpSharingDE!$A$2:$M$333,MATCH(OperationalSharingDetail!$F332,FinalOpSharingDE!$A$2:$A$333,0),4),0)</f>
        <v>0</v>
      </c>
      <c r="N332" s="11">
        <f>IFERROR(INDEX(FinalOpSharingDE!$A$2:$M$333,MATCH(OperationalSharingDetail!$F332,FinalOpSharingDE!$A$2:$A$333,0),5),0)</f>
        <v>0</v>
      </c>
      <c r="O332" s="11">
        <f>IFERROR(INDEX(FinalOpSharingDE!$A$2:$M$333,MATCH(OperationalSharingDetail!$F332,FinalOpSharingDE!$A$2:$A$333,0),10),0)</f>
        <v>3</v>
      </c>
      <c r="P332" s="11">
        <f>SUM(H332:O332)</f>
        <v>3</v>
      </c>
      <c r="Q332" s="11">
        <f t="shared" si="21"/>
        <v>3</v>
      </c>
    </row>
    <row r="333" spans="1:24" x14ac:dyDescent="0.25">
      <c r="F333" s="9" t="s">
        <v>346</v>
      </c>
      <c r="G333" s="14" t="s">
        <v>347</v>
      </c>
      <c r="H333" s="11">
        <f>IFERROR(INDEX(FinalOpSharingDE!$A$2:$M$333,MATCH(OperationalSharingDetail!$F333,FinalOpSharingDE!$A$2:$A$333,0),3),0)</f>
        <v>8</v>
      </c>
      <c r="I333" s="11">
        <f>IFERROR(INDEX(FinalOpSharingDE!$A$2:$M$333,MATCH(OperationalSharingDetail!$F333,FinalOpSharingDE!$A$2:$A$333,0),8),0)</f>
        <v>5</v>
      </c>
      <c r="J333" s="11">
        <f>IFERROR(INDEX(FinalOpSharingDE!$A$2:$M$333,MATCH(OperationalSharingDetail!$F333,FinalOpSharingDE!$A$2:$A$333,0),6),0)</f>
        <v>0</v>
      </c>
      <c r="K333" s="11">
        <f>IFERROR(INDEX(FinalOpSharingDE!$A$2:$M$333,MATCH(OperationalSharingDetail!$F333,FinalOpSharingDE!$A$2:$A$333,0),9),0)</f>
        <v>0</v>
      </c>
      <c r="L333" s="11">
        <f>IFERROR(INDEX(FinalOpSharingDE!$A$2:$M$333,MATCH(OperationalSharingDetail!$F333,FinalOpSharingDE!$A$2:$A$333,0),7),0)</f>
        <v>0</v>
      </c>
      <c r="M333" s="11">
        <f>IFERROR(INDEX(FinalOpSharingDE!$A$2:$M$333,MATCH(OperationalSharingDetail!$F333,FinalOpSharingDE!$A$2:$A$333,0),4),0)</f>
        <v>0</v>
      </c>
      <c r="N333" s="11">
        <f>IFERROR(INDEX(FinalOpSharingDE!$A$2:$M$333,MATCH(OperationalSharingDetail!$F333,FinalOpSharingDE!$A$2:$A$333,0),5),0)</f>
        <v>0</v>
      </c>
      <c r="O333" s="11">
        <f>IFERROR(INDEX(FinalOpSharingDE!$A$2:$M$333,MATCH(OperationalSharingDetail!$F333,FinalOpSharingDE!$A$2:$A$333,0),10),0)</f>
        <v>0</v>
      </c>
      <c r="P333" s="11">
        <f t="shared" ref="P333:P340" si="25">SUM(H333:O333)</f>
        <v>13</v>
      </c>
      <c r="Q333" s="11">
        <f t="shared" si="21"/>
        <v>13</v>
      </c>
    </row>
    <row r="334" spans="1:24" x14ac:dyDescent="0.25">
      <c r="F334" s="9" t="s">
        <v>348</v>
      </c>
      <c r="G334" s="14" t="s">
        <v>349</v>
      </c>
      <c r="H334" s="11">
        <f>IFERROR(INDEX(FinalOpSharingDE!$A$2:$M$333,MATCH(OperationalSharingDetail!$F334,FinalOpSharingDE!$A$2:$A$333,0),3),0)</f>
        <v>0</v>
      </c>
      <c r="I334" s="11">
        <f>IFERROR(INDEX(FinalOpSharingDE!$A$2:$M$333,MATCH(OperationalSharingDetail!$F334,FinalOpSharingDE!$A$2:$A$333,0),8),0)</f>
        <v>0</v>
      </c>
      <c r="J334" s="11">
        <f>IFERROR(INDEX(FinalOpSharingDE!$A$2:$M$333,MATCH(OperationalSharingDetail!$F334,FinalOpSharingDE!$A$2:$A$333,0),6),0)</f>
        <v>0</v>
      </c>
      <c r="K334" s="11">
        <f>IFERROR(INDEX(FinalOpSharingDE!$A$2:$M$333,MATCH(OperationalSharingDetail!$F334,FinalOpSharingDE!$A$2:$A$333,0),9),0)</f>
        <v>0</v>
      </c>
      <c r="L334" s="11">
        <f>IFERROR(INDEX(FinalOpSharingDE!$A$2:$M$333,MATCH(OperationalSharingDetail!$F334,FinalOpSharingDE!$A$2:$A$333,0),7),0)</f>
        <v>0</v>
      </c>
      <c r="M334" s="11">
        <f>IFERROR(INDEX(FinalOpSharingDE!$A$2:$M$333,MATCH(OperationalSharingDetail!$F334,FinalOpSharingDE!$A$2:$A$333,0),4),0)</f>
        <v>0</v>
      </c>
      <c r="N334" s="11">
        <f>IFERROR(INDEX(FinalOpSharingDE!$A$2:$M$333,MATCH(OperationalSharingDetail!$F334,FinalOpSharingDE!$A$2:$A$333,0),5),0)</f>
        <v>0</v>
      </c>
      <c r="O334" s="11">
        <f>IFERROR(INDEX(FinalOpSharingDE!$A$2:$M$333,MATCH(OperationalSharingDetail!$F334,FinalOpSharingDE!$A$2:$A$333,0),10),0)</f>
        <v>0</v>
      </c>
      <c r="P334" s="11">
        <f t="shared" si="25"/>
        <v>0</v>
      </c>
      <c r="Q334" s="11">
        <f t="shared" si="21"/>
        <v>0</v>
      </c>
    </row>
    <row r="335" spans="1:24" x14ac:dyDescent="0.25">
      <c r="F335" s="9" t="s">
        <v>350</v>
      </c>
      <c r="G335" s="14" t="s">
        <v>351</v>
      </c>
      <c r="H335" s="11">
        <f>IFERROR(INDEX(FinalOpSharingDE!$A$2:$M$333,MATCH(OperationalSharingDetail!$F335,FinalOpSharingDE!$A$2:$A$333,0),3),0)</f>
        <v>0</v>
      </c>
      <c r="I335" s="11">
        <f>IFERROR(INDEX(FinalOpSharingDE!$A$2:$M$333,MATCH(OperationalSharingDetail!$F335,FinalOpSharingDE!$A$2:$A$333,0),8),0)</f>
        <v>0</v>
      </c>
      <c r="J335" s="11">
        <f>IFERROR(INDEX(FinalOpSharingDE!$A$2:$M$333,MATCH(OperationalSharingDetail!$F335,FinalOpSharingDE!$A$2:$A$333,0),6),0)</f>
        <v>0</v>
      </c>
      <c r="K335" s="11">
        <f>IFERROR(INDEX(FinalOpSharingDE!$A$2:$M$333,MATCH(OperationalSharingDetail!$F335,FinalOpSharingDE!$A$2:$A$333,0),9),0)</f>
        <v>0</v>
      </c>
      <c r="L335" s="11">
        <f>IFERROR(INDEX(FinalOpSharingDE!$A$2:$M$333,MATCH(OperationalSharingDetail!$F335,FinalOpSharingDE!$A$2:$A$333,0),7),0)</f>
        <v>0</v>
      </c>
      <c r="M335" s="11">
        <f>IFERROR(INDEX(FinalOpSharingDE!$A$2:$M$333,MATCH(OperationalSharingDetail!$F335,FinalOpSharingDE!$A$2:$A$333,0),4),0)</f>
        <v>0</v>
      </c>
      <c r="N335" s="11">
        <f>IFERROR(INDEX(FinalOpSharingDE!$A$2:$M$333,MATCH(OperationalSharingDetail!$F335,FinalOpSharingDE!$A$2:$A$333,0),5),0)</f>
        <v>0</v>
      </c>
      <c r="O335" s="11">
        <f>IFERROR(INDEX(FinalOpSharingDE!$A$2:$M$333,MATCH(OperationalSharingDetail!$F335,FinalOpSharingDE!$A$2:$A$333,0),10),0)</f>
        <v>3</v>
      </c>
      <c r="P335" s="11">
        <f t="shared" si="25"/>
        <v>3</v>
      </c>
      <c r="Q335" s="11">
        <f t="shared" si="21"/>
        <v>3</v>
      </c>
    </row>
    <row r="336" spans="1:24" x14ac:dyDescent="0.25">
      <c r="F336" s="9" t="s">
        <v>352</v>
      </c>
      <c r="G336" s="14" t="s">
        <v>353</v>
      </c>
      <c r="H336" s="11">
        <f>IFERROR(INDEX(FinalOpSharingDE!$A$2:$M$333,MATCH(OperationalSharingDetail!$F336,FinalOpSharingDE!$A$2:$A$333,0),3),0)</f>
        <v>0</v>
      </c>
      <c r="I336" s="11">
        <f>IFERROR(INDEX(FinalOpSharingDE!$A$2:$M$333,MATCH(OperationalSharingDetail!$F336,FinalOpSharingDE!$A$2:$A$333,0),8),0)</f>
        <v>0</v>
      </c>
      <c r="J336" s="11">
        <f>IFERROR(INDEX(FinalOpSharingDE!$A$2:$M$333,MATCH(OperationalSharingDetail!$F336,FinalOpSharingDE!$A$2:$A$333,0),6),0)</f>
        <v>0</v>
      </c>
      <c r="K336" s="11">
        <f>IFERROR(INDEX(FinalOpSharingDE!$A$2:$M$333,MATCH(OperationalSharingDetail!$F336,FinalOpSharingDE!$A$2:$A$333,0),9),0)</f>
        <v>0</v>
      </c>
      <c r="L336" s="11">
        <f>IFERROR(INDEX(FinalOpSharingDE!$A$2:$M$333,MATCH(OperationalSharingDetail!$F336,FinalOpSharingDE!$A$2:$A$333,0),7),0)</f>
        <v>0</v>
      </c>
      <c r="M336" s="11">
        <f>IFERROR(INDEX(FinalOpSharingDE!$A$2:$M$333,MATCH(OperationalSharingDetail!$F336,FinalOpSharingDE!$A$2:$A$333,0),4),0)</f>
        <v>0</v>
      </c>
      <c r="N336" s="11">
        <f>IFERROR(INDEX(FinalOpSharingDE!$A$2:$M$333,MATCH(OperationalSharingDetail!$F336,FinalOpSharingDE!$A$2:$A$333,0),5),0)</f>
        <v>0</v>
      </c>
      <c r="O336" s="11">
        <f>IFERROR(INDEX(FinalOpSharingDE!$A$2:$M$333,MATCH(OperationalSharingDetail!$F336,FinalOpSharingDE!$A$2:$A$333,0),10),0)</f>
        <v>0</v>
      </c>
      <c r="P336" s="11">
        <f t="shared" si="25"/>
        <v>0</v>
      </c>
      <c r="Q336" s="11">
        <f t="shared" si="21"/>
        <v>0</v>
      </c>
    </row>
    <row r="337" spans="1:246" x14ac:dyDescent="0.25">
      <c r="F337" s="9" t="s">
        <v>354</v>
      </c>
      <c r="G337" s="14" t="s">
        <v>355</v>
      </c>
      <c r="H337" s="11">
        <f>IFERROR(INDEX(FinalOpSharingDE!$A$2:$M$333,MATCH(OperationalSharingDetail!$F337,FinalOpSharingDE!$A$2:$A$333,0),3),0)</f>
        <v>0</v>
      </c>
      <c r="I337" s="11">
        <f>IFERROR(INDEX(FinalOpSharingDE!$A$2:$M$333,MATCH(OperationalSharingDetail!$F337,FinalOpSharingDE!$A$2:$A$333,0),8),0)</f>
        <v>0</v>
      </c>
      <c r="J337" s="11">
        <f>IFERROR(INDEX(FinalOpSharingDE!$A$2:$M$333,MATCH(OperationalSharingDetail!$F337,FinalOpSharingDE!$A$2:$A$333,0),6),0)</f>
        <v>0</v>
      </c>
      <c r="K337" s="11">
        <f>IFERROR(INDEX(FinalOpSharingDE!$A$2:$M$333,MATCH(OperationalSharingDetail!$F337,FinalOpSharingDE!$A$2:$A$333,0),9),0)</f>
        <v>0</v>
      </c>
      <c r="L337" s="11">
        <f>IFERROR(INDEX(FinalOpSharingDE!$A$2:$M$333,MATCH(OperationalSharingDetail!$F337,FinalOpSharingDE!$A$2:$A$333,0),7),0)</f>
        <v>0</v>
      </c>
      <c r="M337" s="11">
        <f>IFERROR(INDEX(FinalOpSharingDE!$A$2:$M$333,MATCH(OperationalSharingDetail!$F337,FinalOpSharingDE!$A$2:$A$333,0),4),0)</f>
        <v>0</v>
      </c>
      <c r="N337" s="11">
        <f>IFERROR(INDEX(FinalOpSharingDE!$A$2:$M$333,MATCH(OperationalSharingDetail!$F337,FinalOpSharingDE!$A$2:$A$333,0),5),0)</f>
        <v>0</v>
      </c>
      <c r="O337" s="11">
        <f>IFERROR(INDEX(FinalOpSharingDE!$A$2:$M$333,MATCH(OperationalSharingDetail!$F337,FinalOpSharingDE!$A$2:$A$333,0),10),0)</f>
        <v>0</v>
      </c>
      <c r="P337" s="11">
        <f t="shared" si="25"/>
        <v>0</v>
      </c>
      <c r="Q337" s="11">
        <f t="shared" si="21"/>
        <v>0</v>
      </c>
    </row>
    <row r="338" spans="1:246" x14ac:dyDescent="0.25">
      <c r="F338" s="9" t="s">
        <v>356</v>
      </c>
      <c r="G338" s="14" t="s">
        <v>357</v>
      </c>
      <c r="H338" s="11">
        <f>IFERROR(INDEX(FinalOpSharingDE!$A$2:$M$333,MATCH(OperationalSharingDetail!$F338,FinalOpSharingDE!$A$2:$A$333,0),3),0)</f>
        <v>0</v>
      </c>
      <c r="I338" s="11">
        <f>IFERROR(INDEX(FinalOpSharingDE!$A$2:$M$333,MATCH(OperationalSharingDetail!$F338,FinalOpSharingDE!$A$2:$A$333,0),8),0)</f>
        <v>0</v>
      </c>
      <c r="J338" s="11">
        <f>IFERROR(INDEX(FinalOpSharingDE!$A$2:$M$333,MATCH(OperationalSharingDetail!$F338,FinalOpSharingDE!$A$2:$A$333,0),6),0)</f>
        <v>0</v>
      </c>
      <c r="K338" s="11">
        <f>IFERROR(INDEX(FinalOpSharingDE!$A$2:$M$333,MATCH(OperationalSharingDetail!$F338,FinalOpSharingDE!$A$2:$A$333,0),9),0)</f>
        <v>0</v>
      </c>
      <c r="L338" s="11">
        <f>IFERROR(INDEX(FinalOpSharingDE!$A$2:$M$333,MATCH(OperationalSharingDetail!$F338,FinalOpSharingDE!$A$2:$A$333,0),7),0)</f>
        <v>0</v>
      </c>
      <c r="M338" s="11">
        <f>IFERROR(INDEX(FinalOpSharingDE!$A$2:$M$333,MATCH(OperationalSharingDetail!$F338,FinalOpSharingDE!$A$2:$A$333,0),4),0)</f>
        <v>0</v>
      </c>
      <c r="N338" s="11">
        <f>IFERROR(INDEX(FinalOpSharingDE!$A$2:$M$333,MATCH(OperationalSharingDetail!$F338,FinalOpSharingDE!$A$2:$A$333,0),5),0)</f>
        <v>0</v>
      </c>
      <c r="O338" s="11">
        <f>IFERROR(INDEX(FinalOpSharingDE!$A$2:$M$333,MATCH(OperationalSharingDetail!$F338,FinalOpSharingDE!$A$2:$A$333,0),10),0)</f>
        <v>0</v>
      </c>
      <c r="P338" s="11">
        <f t="shared" si="25"/>
        <v>0</v>
      </c>
      <c r="Q338" s="11">
        <f t="shared" si="21"/>
        <v>0</v>
      </c>
    </row>
    <row r="339" spans="1:246" x14ac:dyDescent="0.25">
      <c r="F339" s="9" t="s">
        <v>358</v>
      </c>
      <c r="G339" s="14" t="s">
        <v>359</v>
      </c>
      <c r="H339" s="11">
        <f>IFERROR(INDEX(FinalOpSharingDE!$A$2:$M$333,MATCH(OperationalSharingDetail!$F339,FinalOpSharingDE!$A$2:$A$333,0),3),0)</f>
        <v>0</v>
      </c>
      <c r="I339" s="11">
        <f>IFERROR(INDEX(FinalOpSharingDE!$A$2:$M$333,MATCH(OperationalSharingDetail!$F339,FinalOpSharingDE!$A$2:$A$333,0),8),0)</f>
        <v>0</v>
      </c>
      <c r="J339" s="11">
        <f>IFERROR(INDEX(FinalOpSharingDE!$A$2:$M$333,MATCH(OperationalSharingDetail!$F339,FinalOpSharingDE!$A$2:$A$333,0),6),0)</f>
        <v>0</v>
      </c>
      <c r="K339" s="11">
        <f>IFERROR(INDEX(FinalOpSharingDE!$A$2:$M$333,MATCH(OperationalSharingDetail!$F339,FinalOpSharingDE!$A$2:$A$333,0),9),0)</f>
        <v>0</v>
      </c>
      <c r="L339" s="11">
        <f>IFERROR(INDEX(FinalOpSharingDE!$A$2:$M$333,MATCH(OperationalSharingDetail!$F339,FinalOpSharingDE!$A$2:$A$333,0),7),0)</f>
        <v>0</v>
      </c>
      <c r="M339" s="11">
        <f>IFERROR(INDEX(FinalOpSharingDE!$A$2:$M$333,MATCH(OperationalSharingDetail!$F339,FinalOpSharingDE!$A$2:$A$333,0),4),0)</f>
        <v>0</v>
      </c>
      <c r="N339" s="11">
        <f>IFERROR(INDEX(FinalOpSharingDE!$A$2:$M$333,MATCH(OperationalSharingDetail!$F339,FinalOpSharingDE!$A$2:$A$333,0),5),0)</f>
        <v>0</v>
      </c>
      <c r="O339" s="11">
        <f>IFERROR(INDEX(FinalOpSharingDE!$A$2:$M$333,MATCH(OperationalSharingDetail!$F339,FinalOpSharingDE!$A$2:$A$333,0),10),0)</f>
        <v>3</v>
      </c>
      <c r="P339" s="11">
        <f t="shared" si="25"/>
        <v>3</v>
      </c>
      <c r="Q339" s="11">
        <f t="shared" si="21"/>
        <v>3</v>
      </c>
    </row>
    <row r="340" spans="1:246" x14ac:dyDescent="0.25">
      <c r="F340" s="9" t="s">
        <v>360</v>
      </c>
      <c r="G340" s="14" t="s">
        <v>361</v>
      </c>
      <c r="H340" s="11">
        <f>IFERROR(INDEX(FinalOpSharingDE!$A$2:$M$333,MATCH(OperationalSharingDetail!$F340,FinalOpSharingDE!$A$2:$A$333,0),3),0)</f>
        <v>0</v>
      </c>
      <c r="I340" s="11">
        <f>IFERROR(INDEX(FinalOpSharingDE!$A$2:$M$333,MATCH(OperationalSharingDetail!$F340,FinalOpSharingDE!$A$2:$A$333,0),8),0)</f>
        <v>0</v>
      </c>
      <c r="J340" s="11">
        <f>IFERROR(INDEX(FinalOpSharingDE!$A$2:$M$333,MATCH(OperationalSharingDetail!$F340,FinalOpSharingDE!$A$2:$A$333,0),6),0)</f>
        <v>0</v>
      </c>
      <c r="K340" s="11">
        <f>IFERROR(INDEX(FinalOpSharingDE!$A$2:$M$333,MATCH(OperationalSharingDetail!$F340,FinalOpSharingDE!$A$2:$A$333,0),9),0)</f>
        <v>0</v>
      </c>
      <c r="L340" s="11">
        <f>IFERROR(INDEX(FinalOpSharingDE!$A$2:$M$333,MATCH(OperationalSharingDetail!$F340,FinalOpSharingDE!$A$2:$A$333,0),7),0)</f>
        <v>0</v>
      </c>
      <c r="M340" s="11">
        <f>IFERROR(INDEX(FinalOpSharingDE!$A$2:$M$333,MATCH(OperationalSharingDetail!$F340,FinalOpSharingDE!$A$2:$A$333,0),4),0)</f>
        <v>0</v>
      </c>
      <c r="N340" s="11">
        <f>IFERROR(INDEX(FinalOpSharingDE!$A$2:$M$333,MATCH(OperationalSharingDetail!$F340,FinalOpSharingDE!$A$2:$A$333,0),5),0)</f>
        <v>0</v>
      </c>
      <c r="O340" s="11">
        <f>IFERROR(INDEX(FinalOpSharingDE!$A$2:$M$333,MATCH(OperationalSharingDetail!$F340,FinalOpSharingDE!$A$2:$A$333,0),10),0)</f>
        <v>3</v>
      </c>
      <c r="P340" s="11">
        <f t="shared" si="25"/>
        <v>3</v>
      </c>
      <c r="Q340" s="11">
        <f t="shared" si="21"/>
        <v>3</v>
      </c>
    </row>
    <row r="341" spans="1:246" x14ac:dyDescent="0.25">
      <c r="F341" s="9"/>
      <c r="G341" s="16" t="s">
        <v>373</v>
      </c>
      <c r="H341" s="17">
        <f>SUM(H332:H340)</f>
        <v>8</v>
      </c>
      <c r="I341" s="17">
        <f t="shared" ref="I341:Q341" si="26">SUM(I332:I340)</f>
        <v>5</v>
      </c>
      <c r="J341" s="17">
        <f t="shared" si="26"/>
        <v>0</v>
      </c>
      <c r="K341" s="17">
        <f t="shared" si="26"/>
        <v>0</v>
      </c>
      <c r="L341" s="17">
        <f t="shared" si="26"/>
        <v>0</v>
      </c>
      <c r="M341" s="17">
        <f t="shared" si="26"/>
        <v>0</v>
      </c>
      <c r="N341" s="17">
        <f t="shared" si="26"/>
        <v>0</v>
      </c>
      <c r="O341" s="17">
        <f t="shared" si="26"/>
        <v>12</v>
      </c>
      <c r="P341" s="17">
        <f>SUM(P332:P340)</f>
        <v>25</v>
      </c>
      <c r="Q341" s="17">
        <f t="shared" si="26"/>
        <v>25</v>
      </c>
    </row>
    <row r="342" spans="1:246" x14ac:dyDescent="0.25">
      <c r="F342" s="9"/>
      <c r="G342" s="18" t="s">
        <v>340</v>
      </c>
      <c r="H342" s="17">
        <f>H331+H341</f>
        <v>936</v>
      </c>
      <c r="I342" s="17">
        <f>I331+I341</f>
        <v>470</v>
      </c>
      <c r="J342" s="17">
        <f t="shared" ref="J342:O342" si="27">J331+J341</f>
        <v>680</v>
      </c>
      <c r="K342" s="17">
        <f t="shared" si="27"/>
        <v>810</v>
      </c>
      <c r="L342" s="17">
        <f t="shared" si="27"/>
        <v>530</v>
      </c>
      <c r="M342" s="17">
        <f t="shared" si="27"/>
        <v>189</v>
      </c>
      <c r="N342" s="17">
        <f t="shared" si="27"/>
        <v>267</v>
      </c>
      <c r="O342" s="17">
        <f t="shared" si="27"/>
        <v>189</v>
      </c>
      <c r="P342" s="17">
        <f>P331+P341</f>
        <v>4071</v>
      </c>
      <c r="Q342" s="17">
        <f>Q331+Q341</f>
        <v>3876</v>
      </c>
    </row>
    <row r="347" spans="1:246" s="29" customFormat="1" hidden="1" x14ac:dyDescent="0.25">
      <c r="G347" s="29" t="s">
        <v>761</v>
      </c>
      <c r="H347" s="29" t="e">
        <f>#REF!</f>
        <v>#REF!</v>
      </c>
      <c r="I347" s="29" t="e">
        <f>#REF!</f>
        <v>#REF!</v>
      </c>
      <c r="J347" s="29" t="e">
        <f>#REF!</f>
        <v>#REF!</v>
      </c>
      <c r="K347" s="29" t="e">
        <f>#REF!</f>
        <v>#REF!</v>
      </c>
      <c r="L347" s="29" t="e">
        <f>#REF!</f>
        <v>#REF!</v>
      </c>
      <c r="M347" s="29" t="e">
        <f>#REF!</f>
        <v>#REF!</v>
      </c>
      <c r="N347" s="29" t="e">
        <f>#REF!</f>
        <v>#REF!</v>
      </c>
      <c r="O347" s="29" t="e">
        <f>#REF!</f>
        <v>#REF!</v>
      </c>
      <c r="P347" s="29" t="e">
        <f>#REF!</f>
        <v>#REF!</v>
      </c>
      <c r="Q347" s="29" t="e">
        <f>#REF!</f>
        <v>#REF!</v>
      </c>
    </row>
    <row r="348" spans="1:246" s="29" customFormat="1" hidden="1" x14ac:dyDescent="0.25">
      <c r="G348" s="29" t="s">
        <v>762</v>
      </c>
      <c r="H348" s="33" t="e">
        <f>H342-H347</f>
        <v>#REF!</v>
      </c>
      <c r="I348" s="33" t="e">
        <f t="shared" ref="I348:Q348" si="28">I342-I347</f>
        <v>#REF!</v>
      </c>
      <c r="J348" s="33" t="e">
        <f t="shared" si="28"/>
        <v>#REF!</v>
      </c>
      <c r="K348" s="33" t="e">
        <f t="shared" si="28"/>
        <v>#REF!</v>
      </c>
      <c r="L348" s="33" t="e">
        <f t="shared" si="28"/>
        <v>#REF!</v>
      </c>
      <c r="M348" s="33" t="e">
        <f t="shared" si="28"/>
        <v>#REF!</v>
      </c>
      <c r="N348" s="33" t="e">
        <f t="shared" si="28"/>
        <v>#REF!</v>
      </c>
      <c r="O348" s="33" t="e">
        <f t="shared" si="28"/>
        <v>#REF!</v>
      </c>
      <c r="P348" s="33" t="e">
        <f t="shared" si="28"/>
        <v>#REF!</v>
      </c>
      <c r="Q348" s="33" t="e">
        <f t="shared" si="28"/>
        <v>#REF!</v>
      </c>
    </row>
    <row r="350" spans="1:246" s="15" customFormat="1" x14ac:dyDescent="0.25">
      <c r="A350" s="6"/>
      <c r="B350" s="6"/>
      <c r="C350" s="6"/>
      <c r="D350" s="6"/>
      <c r="E350" s="6"/>
      <c r="F350" s="6"/>
      <c r="P350" s="20"/>
      <c r="R350" s="6"/>
      <c r="S350" s="29"/>
      <c r="T350" s="29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</row>
  </sheetData>
  <mergeCells count="2">
    <mergeCell ref="F1:Q1"/>
    <mergeCell ref="F2:Q2"/>
  </mergeCells>
  <pageMargins left="0.75" right="0.75" top="1" bottom="1" header="0.5" footer="0.5"/>
  <pageSetup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5E2E2-A8E7-4D65-A896-BE3F47CF9B16}">
  <dimension ref="A1:M337"/>
  <sheetViews>
    <sheetView workbookViewId="0">
      <pane ySplit="1" topLeftCell="A303" activePane="bottomLeft" state="frozen"/>
      <selection pane="bottomLeft" activeCell="N320" sqref="N320"/>
    </sheetView>
  </sheetViews>
  <sheetFormatPr defaultRowHeight="14.25" x14ac:dyDescent="0.2"/>
  <cols>
    <col min="1" max="1" width="9.140625" style="50"/>
    <col min="2" max="2" width="35.5703125" style="50" customWidth="1"/>
    <col min="3" max="8" width="9.5703125" style="50" customWidth="1"/>
    <col min="9" max="9" width="10.28515625" style="50" customWidth="1"/>
    <col min="10" max="10" width="7.28515625" style="50" customWidth="1"/>
    <col min="11" max="11" width="2.28515625" style="50" customWidth="1"/>
    <col min="12" max="12" width="10.28515625" style="50" customWidth="1"/>
    <col min="13" max="16384" width="9.140625" style="50"/>
  </cols>
  <sheetData>
    <row r="1" spans="1:13" s="48" customFormat="1" ht="63.75" x14ac:dyDescent="0.2">
      <c r="A1" s="47" t="s">
        <v>770</v>
      </c>
      <c r="B1" s="47"/>
      <c r="C1" s="48" t="s">
        <v>371</v>
      </c>
      <c r="D1" s="48" t="s">
        <v>378</v>
      </c>
      <c r="E1" s="48" t="s">
        <v>769</v>
      </c>
      <c r="F1" s="48" t="s">
        <v>771</v>
      </c>
      <c r="G1" s="48" t="s">
        <v>412</v>
      </c>
      <c r="H1" s="48" t="s">
        <v>772</v>
      </c>
      <c r="I1" s="48" t="s">
        <v>376</v>
      </c>
      <c r="J1" s="48" t="s">
        <v>773</v>
      </c>
      <c r="L1" s="48" t="s">
        <v>774</v>
      </c>
      <c r="M1" s="48" t="s">
        <v>775</v>
      </c>
    </row>
    <row r="2" spans="1:13" x14ac:dyDescent="0.2">
      <c r="A2" s="49" t="s">
        <v>1</v>
      </c>
      <c r="B2" s="49" t="s">
        <v>0</v>
      </c>
      <c r="D2" s="50">
        <v>3</v>
      </c>
      <c r="G2" s="51">
        <v>5</v>
      </c>
      <c r="J2" s="50">
        <v>3</v>
      </c>
      <c r="L2" s="50">
        <f t="shared" ref="L2:L65" si="0">SUM(C2:J2)</f>
        <v>11</v>
      </c>
      <c r="M2" s="50">
        <f>IF(L2&lt;22,L2,21)</f>
        <v>11</v>
      </c>
    </row>
    <row r="3" spans="1:13" x14ac:dyDescent="0.2">
      <c r="A3" s="49" t="s">
        <v>2</v>
      </c>
      <c r="B3" s="49" t="s">
        <v>413</v>
      </c>
      <c r="C3" s="50">
        <v>8</v>
      </c>
      <c r="D3" s="50">
        <v>3</v>
      </c>
      <c r="E3" s="50">
        <v>3</v>
      </c>
      <c r="G3" s="51"/>
      <c r="I3" s="50">
        <v>5</v>
      </c>
      <c r="L3" s="50">
        <f t="shared" si="0"/>
        <v>19</v>
      </c>
      <c r="M3" s="50">
        <f t="shared" ref="M3:M66" si="1">IF(L3&lt;22,L3,21)</f>
        <v>19</v>
      </c>
    </row>
    <row r="4" spans="1:13" x14ac:dyDescent="0.2">
      <c r="A4" s="49" t="s">
        <v>3</v>
      </c>
      <c r="B4" s="49" t="s">
        <v>414</v>
      </c>
      <c r="G4" s="51"/>
      <c r="L4" s="50">
        <f t="shared" si="0"/>
        <v>0</v>
      </c>
      <c r="M4" s="50">
        <f t="shared" si="1"/>
        <v>0</v>
      </c>
    </row>
    <row r="5" spans="1:13" x14ac:dyDescent="0.2">
      <c r="A5" s="49" t="s">
        <v>4</v>
      </c>
      <c r="B5" s="49" t="s">
        <v>415</v>
      </c>
      <c r="C5" s="50">
        <v>8</v>
      </c>
      <c r="F5" s="50">
        <v>5</v>
      </c>
      <c r="G5" s="51">
        <v>5</v>
      </c>
      <c r="I5" s="50">
        <v>5</v>
      </c>
      <c r="L5" s="50">
        <f t="shared" si="0"/>
        <v>23</v>
      </c>
      <c r="M5" s="50">
        <f t="shared" si="1"/>
        <v>21</v>
      </c>
    </row>
    <row r="6" spans="1:13" x14ac:dyDescent="0.2">
      <c r="A6" s="49" t="s">
        <v>5</v>
      </c>
      <c r="B6" s="49" t="s">
        <v>416</v>
      </c>
      <c r="C6" s="50">
        <v>8</v>
      </c>
      <c r="E6" s="50">
        <v>3</v>
      </c>
      <c r="F6" s="50">
        <v>5</v>
      </c>
      <c r="H6" s="50">
        <v>5</v>
      </c>
      <c r="I6" s="50">
        <v>5</v>
      </c>
      <c r="L6" s="50">
        <f t="shared" si="0"/>
        <v>26</v>
      </c>
      <c r="M6" s="50">
        <f t="shared" si="1"/>
        <v>21</v>
      </c>
    </row>
    <row r="7" spans="1:13" x14ac:dyDescent="0.2">
      <c r="A7" s="49" t="s">
        <v>6</v>
      </c>
      <c r="B7" s="49" t="s">
        <v>417</v>
      </c>
      <c r="L7" s="50">
        <f t="shared" si="0"/>
        <v>0</v>
      </c>
      <c r="M7" s="50">
        <f t="shared" si="1"/>
        <v>0</v>
      </c>
    </row>
    <row r="8" spans="1:13" x14ac:dyDescent="0.2">
      <c r="A8" s="49" t="s">
        <v>7</v>
      </c>
      <c r="B8" s="49" t="s">
        <v>418</v>
      </c>
      <c r="F8" s="50">
        <v>5</v>
      </c>
      <c r="H8" s="50">
        <v>5</v>
      </c>
      <c r="L8" s="50">
        <f t="shared" si="0"/>
        <v>10</v>
      </c>
      <c r="M8" s="50">
        <f t="shared" si="1"/>
        <v>10</v>
      </c>
    </row>
    <row r="9" spans="1:13" x14ac:dyDescent="0.2">
      <c r="A9" s="49" t="s">
        <v>8</v>
      </c>
      <c r="B9" s="49" t="s">
        <v>419</v>
      </c>
      <c r="C9" s="50">
        <v>8</v>
      </c>
      <c r="G9" s="51">
        <v>5</v>
      </c>
      <c r="I9" s="50">
        <v>5</v>
      </c>
      <c r="L9" s="50">
        <f t="shared" si="0"/>
        <v>18</v>
      </c>
      <c r="M9" s="50">
        <f t="shared" si="1"/>
        <v>18</v>
      </c>
    </row>
    <row r="10" spans="1:13" x14ac:dyDescent="0.2">
      <c r="A10" s="49" t="s">
        <v>9</v>
      </c>
      <c r="B10" s="49" t="s">
        <v>420</v>
      </c>
      <c r="G10" s="51">
        <v>5</v>
      </c>
      <c r="I10" s="50">
        <v>5</v>
      </c>
      <c r="L10" s="50">
        <f t="shared" si="0"/>
        <v>10</v>
      </c>
      <c r="M10" s="50">
        <f t="shared" si="1"/>
        <v>10</v>
      </c>
    </row>
    <row r="11" spans="1:13" x14ac:dyDescent="0.2">
      <c r="A11" s="49" t="s">
        <v>10</v>
      </c>
      <c r="B11" s="49" t="s">
        <v>421</v>
      </c>
      <c r="F11" s="50">
        <v>5</v>
      </c>
      <c r="G11" s="51">
        <v>5</v>
      </c>
      <c r="I11" s="50">
        <v>5</v>
      </c>
      <c r="J11" s="50">
        <v>3</v>
      </c>
      <c r="L11" s="50">
        <f t="shared" si="0"/>
        <v>18</v>
      </c>
      <c r="M11" s="50">
        <f t="shared" si="1"/>
        <v>18</v>
      </c>
    </row>
    <row r="12" spans="1:13" x14ac:dyDescent="0.2">
      <c r="A12" s="49" t="s">
        <v>11</v>
      </c>
      <c r="B12" s="49" t="s">
        <v>422</v>
      </c>
      <c r="C12" s="50">
        <v>8</v>
      </c>
      <c r="F12" s="50">
        <v>5</v>
      </c>
      <c r="G12" s="51"/>
      <c r="H12" s="50">
        <v>5</v>
      </c>
      <c r="L12" s="50">
        <f t="shared" si="0"/>
        <v>18</v>
      </c>
      <c r="M12" s="50">
        <f t="shared" si="1"/>
        <v>18</v>
      </c>
    </row>
    <row r="13" spans="1:13" x14ac:dyDescent="0.2">
      <c r="A13" s="49" t="s">
        <v>12</v>
      </c>
      <c r="B13" s="49" t="s">
        <v>423</v>
      </c>
      <c r="G13" s="51"/>
      <c r="L13" s="50">
        <f t="shared" si="0"/>
        <v>0</v>
      </c>
      <c r="M13" s="50">
        <f t="shared" si="1"/>
        <v>0</v>
      </c>
    </row>
    <row r="14" spans="1:13" x14ac:dyDescent="0.2">
      <c r="A14" s="49" t="s">
        <v>13</v>
      </c>
      <c r="B14" s="49" t="s">
        <v>424</v>
      </c>
      <c r="G14" s="51"/>
      <c r="L14" s="50">
        <f t="shared" si="0"/>
        <v>0</v>
      </c>
      <c r="M14" s="50">
        <f t="shared" si="1"/>
        <v>0</v>
      </c>
    </row>
    <row r="15" spans="1:13" x14ac:dyDescent="0.2">
      <c r="A15" s="49" t="s">
        <v>14</v>
      </c>
      <c r="B15" s="49" t="s">
        <v>425</v>
      </c>
      <c r="E15" s="50">
        <v>3</v>
      </c>
      <c r="G15" s="51"/>
      <c r="J15" s="50">
        <v>3</v>
      </c>
      <c r="L15" s="50">
        <f t="shared" si="0"/>
        <v>6</v>
      </c>
      <c r="M15" s="50">
        <f t="shared" si="1"/>
        <v>6</v>
      </c>
    </row>
    <row r="16" spans="1:13" x14ac:dyDescent="0.2">
      <c r="A16" s="49" t="s">
        <v>15</v>
      </c>
      <c r="B16" s="49" t="s">
        <v>426</v>
      </c>
      <c r="C16" s="50">
        <v>8</v>
      </c>
      <c r="F16" s="50">
        <v>5</v>
      </c>
      <c r="G16" s="51"/>
      <c r="H16" s="50">
        <v>5</v>
      </c>
      <c r="I16" s="50">
        <v>5</v>
      </c>
      <c r="L16" s="50">
        <f t="shared" si="0"/>
        <v>23</v>
      </c>
      <c r="M16" s="50">
        <f t="shared" si="1"/>
        <v>21</v>
      </c>
    </row>
    <row r="17" spans="1:13" x14ac:dyDescent="0.2">
      <c r="A17" s="49" t="s">
        <v>16</v>
      </c>
      <c r="B17" s="49" t="s">
        <v>427</v>
      </c>
      <c r="G17" s="51"/>
      <c r="L17" s="50">
        <f t="shared" si="0"/>
        <v>0</v>
      </c>
      <c r="M17" s="50">
        <f t="shared" si="1"/>
        <v>0</v>
      </c>
    </row>
    <row r="18" spans="1:13" x14ac:dyDescent="0.2">
      <c r="A18" s="49" t="s">
        <v>17</v>
      </c>
      <c r="B18" s="49" t="s">
        <v>428</v>
      </c>
      <c r="C18" s="50">
        <v>8</v>
      </c>
      <c r="G18" s="51"/>
      <c r="H18" s="50">
        <v>5</v>
      </c>
      <c r="I18" s="50">
        <v>5</v>
      </c>
      <c r="J18" s="50">
        <v>3</v>
      </c>
      <c r="L18" s="50">
        <f t="shared" si="0"/>
        <v>21</v>
      </c>
      <c r="M18" s="50">
        <f t="shared" si="1"/>
        <v>21</v>
      </c>
    </row>
    <row r="19" spans="1:13" x14ac:dyDescent="0.2">
      <c r="A19" s="49" t="s">
        <v>18</v>
      </c>
      <c r="B19" s="49" t="s">
        <v>429</v>
      </c>
      <c r="C19" s="50">
        <v>8</v>
      </c>
      <c r="F19" s="50">
        <v>5</v>
      </c>
      <c r="G19" s="51"/>
      <c r="H19" s="50">
        <v>5</v>
      </c>
      <c r="I19" s="50">
        <v>5</v>
      </c>
      <c r="L19" s="50">
        <f t="shared" si="0"/>
        <v>23</v>
      </c>
      <c r="M19" s="50">
        <f t="shared" si="1"/>
        <v>21</v>
      </c>
    </row>
    <row r="20" spans="1:13" x14ac:dyDescent="0.2">
      <c r="A20" s="49" t="s">
        <v>19</v>
      </c>
      <c r="B20" s="49" t="s">
        <v>430</v>
      </c>
      <c r="C20" s="50">
        <v>8</v>
      </c>
      <c r="F20" s="50">
        <v>5</v>
      </c>
      <c r="G20" s="51">
        <v>5</v>
      </c>
      <c r="L20" s="50">
        <f t="shared" si="0"/>
        <v>18</v>
      </c>
      <c r="M20" s="50">
        <f t="shared" si="1"/>
        <v>18</v>
      </c>
    </row>
    <row r="21" spans="1:13" x14ac:dyDescent="0.2">
      <c r="A21" s="49" t="s">
        <v>20</v>
      </c>
      <c r="B21" s="49" t="s">
        <v>431</v>
      </c>
      <c r="G21" s="51"/>
      <c r="H21" s="50">
        <v>5</v>
      </c>
      <c r="I21" s="50">
        <v>5</v>
      </c>
      <c r="L21" s="50">
        <f t="shared" si="0"/>
        <v>10</v>
      </c>
      <c r="M21" s="50">
        <f t="shared" si="1"/>
        <v>10</v>
      </c>
    </row>
    <row r="22" spans="1:13" x14ac:dyDescent="0.2">
      <c r="A22" s="49" t="s">
        <v>21</v>
      </c>
      <c r="B22" s="49" t="s">
        <v>432</v>
      </c>
      <c r="C22" s="50">
        <v>8</v>
      </c>
      <c r="E22" s="50">
        <v>3</v>
      </c>
      <c r="F22" s="50">
        <v>5</v>
      </c>
      <c r="G22" s="51"/>
      <c r="I22" s="50">
        <v>5</v>
      </c>
      <c r="L22" s="50">
        <f t="shared" si="0"/>
        <v>21</v>
      </c>
      <c r="M22" s="50">
        <f t="shared" si="1"/>
        <v>21</v>
      </c>
    </row>
    <row r="23" spans="1:13" x14ac:dyDescent="0.2">
      <c r="A23" s="49" t="s">
        <v>23</v>
      </c>
      <c r="B23" s="49" t="s">
        <v>343</v>
      </c>
      <c r="G23" s="51">
        <v>5</v>
      </c>
      <c r="I23" s="50">
        <v>5</v>
      </c>
      <c r="J23" s="50">
        <v>3</v>
      </c>
      <c r="L23" s="50">
        <f t="shared" si="0"/>
        <v>13</v>
      </c>
      <c r="M23" s="50">
        <f t="shared" si="1"/>
        <v>13</v>
      </c>
    </row>
    <row r="24" spans="1:13" x14ac:dyDescent="0.2">
      <c r="A24" s="49" t="s">
        <v>24</v>
      </c>
      <c r="B24" s="49" t="s">
        <v>433</v>
      </c>
      <c r="F24" s="50">
        <v>5</v>
      </c>
      <c r="G24" s="51">
        <v>5</v>
      </c>
      <c r="I24" s="50">
        <v>5</v>
      </c>
      <c r="L24" s="50">
        <f t="shared" si="0"/>
        <v>15</v>
      </c>
      <c r="M24" s="50">
        <f t="shared" si="1"/>
        <v>15</v>
      </c>
    </row>
    <row r="25" spans="1:13" x14ac:dyDescent="0.2">
      <c r="A25" s="49" t="s">
        <v>26</v>
      </c>
      <c r="B25" s="49" t="s">
        <v>434</v>
      </c>
      <c r="D25" s="50">
        <v>3</v>
      </c>
      <c r="E25" s="50">
        <v>3</v>
      </c>
      <c r="G25" s="51"/>
      <c r="L25" s="50">
        <f t="shared" si="0"/>
        <v>6</v>
      </c>
      <c r="M25" s="50">
        <f t="shared" si="1"/>
        <v>6</v>
      </c>
    </row>
    <row r="26" spans="1:13" x14ac:dyDescent="0.2">
      <c r="A26" s="49" t="s">
        <v>28</v>
      </c>
      <c r="B26" s="49" t="s">
        <v>27</v>
      </c>
      <c r="C26" s="50">
        <v>8</v>
      </c>
      <c r="E26" s="50">
        <v>3</v>
      </c>
      <c r="G26" s="51"/>
      <c r="I26" s="50">
        <v>5</v>
      </c>
      <c r="L26" s="50">
        <f t="shared" si="0"/>
        <v>16</v>
      </c>
      <c r="M26" s="50">
        <f t="shared" si="1"/>
        <v>16</v>
      </c>
    </row>
    <row r="27" spans="1:13" x14ac:dyDescent="0.2">
      <c r="A27" s="49" t="s">
        <v>29</v>
      </c>
      <c r="B27" s="49" t="s">
        <v>435</v>
      </c>
      <c r="C27" s="50">
        <v>8</v>
      </c>
      <c r="G27" s="51"/>
      <c r="L27" s="50">
        <f t="shared" si="0"/>
        <v>8</v>
      </c>
      <c r="M27" s="50">
        <f t="shared" si="1"/>
        <v>8</v>
      </c>
    </row>
    <row r="28" spans="1:13" x14ac:dyDescent="0.2">
      <c r="A28" s="49" t="s">
        <v>30</v>
      </c>
      <c r="B28" s="49" t="s">
        <v>436</v>
      </c>
      <c r="C28" s="50">
        <v>8</v>
      </c>
      <c r="E28" s="50">
        <v>3</v>
      </c>
      <c r="G28" s="51">
        <v>5</v>
      </c>
      <c r="H28" s="50">
        <v>5</v>
      </c>
      <c r="L28" s="50">
        <f t="shared" si="0"/>
        <v>21</v>
      </c>
      <c r="M28" s="50">
        <f t="shared" si="1"/>
        <v>21</v>
      </c>
    </row>
    <row r="29" spans="1:13" x14ac:dyDescent="0.2">
      <c r="A29" s="49" t="s">
        <v>31</v>
      </c>
      <c r="B29" s="49" t="s">
        <v>437</v>
      </c>
      <c r="G29" s="51"/>
      <c r="L29" s="50">
        <f t="shared" si="0"/>
        <v>0</v>
      </c>
      <c r="M29" s="50">
        <f t="shared" si="1"/>
        <v>0</v>
      </c>
    </row>
    <row r="30" spans="1:13" x14ac:dyDescent="0.2">
      <c r="A30" s="49" t="s">
        <v>32</v>
      </c>
      <c r="B30" s="49" t="s">
        <v>438</v>
      </c>
      <c r="G30" s="51"/>
      <c r="L30" s="50">
        <f t="shared" si="0"/>
        <v>0</v>
      </c>
      <c r="M30" s="50">
        <f t="shared" si="1"/>
        <v>0</v>
      </c>
    </row>
    <row r="31" spans="1:13" x14ac:dyDescent="0.2">
      <c r="A31" s="49" t="s">
        <v>33</v>
      </c>
      <c r="B31" s="49" t="s">
        <v>439</v>
      </c>
      <c r="C31" s="50">
        <v>8</v>
      </c>
      <c r="E31" s="50">
        <v>3</v>
      </c>
      <c r="G31" s="51">
        <v>5</v>
      </c>
      <c r="I31" s="50">
        <v>5</v>
      </c>
      <c r="L31" s="50">
        <f t="shared" si="0"/>
        <v>21</v>
      </c>
      <c r="M31" s="50">
        <f t="shared" si="1"/>
        <v>21</v>
      </c>
    </row>
    <row r="32" spans="1:13" x14ac:dyDescent="0.2">
      <c r="A32" s="49" t="s">
        <v>34</v>
      </c>
      <c r="B32" s="49" t="s">
        <v>440</v>
      </c>
      <c r="E32" s="50">
        <v>3</v>
      </c>
      <c r="F32" s="50">
        <v>5</v>
      </c>
      <c r="G32" s="51"/>
      <c r="L32" s="50">
        <f t="shared" si="0"/>
        <v>8</v>
      </c>
      <c r="M32" s="50">
        <f t="shared" si="1"/>
        <v>8</v>
      </c>
    </row>
    <row r="33" spans="1:13" x14ac:dyDescent="0.2">
      <c r="A33" s="49" t="s">
        <v>35</v>
      </c>
      <c r="B33" s="49" t="s">
        <v>441</v>
      </c>
      <c r="G33" s="51"/>
      <c r="J33" s="50">
        <v>3</v>
      </c>
      <c r="L33" s="50">
        <f t="shared" si="0"/>
        <v>3</v>
      </c>
      <c r="M33" s="50">
        <f t="shared" si="1"/>
        <v>3</v>
      </c>
    </row>
    <row r="34" spans="1:13" x14ac:dyDescent="0.2">
      <c r="A34" s="49" t="s">
        <v>36</v>
      </c>
      <c r="B34" s="49" t="s">
        <v>442</v>
      </c>
      <c r="F34" s="50">
        <v>5</v>
      </c>
      <c r="G34" s="51">
        <v>5</v>
      </c>
      <c r="I34" s="50">
        <v>5</v>
      </c>
      <c r="J34" s="50">
        <v>3</v>
      </c>
      <c r="L34" s="50">
        <f t="shared" si="0"/>
        <v>18</v>
      </c>
      <c r="M34" s="50">
        <f t="shared" si="1"/>
        <v>18</v>
      </c>
    </row>
    <row r="35" spans="1:13" x14ac:dyDescent="0.2">
      <c r="A35" s="49" t="s">
        <v>37</v>
      </c>
      <c r="B35" s="49" t="s">
        <v>443</v>
      </c>
      <c r="E35" s="50">
        <v>3</v>
      </c>
      <c r="G35" s="51">
        <v>5</v>
      </c>
      <c r="L35" s="50">
        <f t="shared" si="0"/>
        <v>8</v>
      </c>
      <c r="M35" s="50">
        <f t="shared" si="1"/>
        <v>8</v>
      </c>
    </row>
    <row r="36" spans="1:13" x14ac:dyDescent="0.2">
      <c r="A36" s="49" t="s">
        <v>38</v>
      </c>
      <c r="B36" s="49" t="s">
        <v>444</v>
      </c>
      <c r="G36" s="51"/>
      <c r="I36" s="50">
        <v>5</v>
      </c>
      <c r="L36" s="50">
        <f t="shared" si="0"/>
        <v>5</v>
      </c>
      <c r="M36" s="50">
        <f t="shared" si="1"/>
        <v>5</v>
      </c>
    </row>
    <row r="37" spans="1:13" x14ac:dyDescent="0.2">
      <c r="A37" s="49" t="s">
        <v>39</v>
      </c>
      <c r="B37" s="49" t="s">
        <v>445</v>
      </c>
      <c r="C37" s="50">
        <v>8</v>
      </c>
      <c r="F37" s="50">
        <v>5</v>
      </c>
      <c r="G37" s="51"/>
      <c r="I37" s="50">
        <v>5</v>
      </c>
      <c r="L37" s="50">
        <f t="shared" si="0"/>
        <v>18</v>
      </c>
      <c r="M37" s="50">
        <f t="shared" si="1"/>
        <v>18</v>
      </c>
    </row>
    <row r="38" spans="1:13" x14ac:dyDescent="0.2">
      <c r="A38" s="49" t="s">
        <v>40</v>
      </c>
      <c r="B38" s="49" t="s">
        <v>446</v>
      </c>
      <c r="D38" s="50">
        <v>3</v>
      </c>
      <c r="F38" s="50">
        <v>5</v>
      </c>
      <c r="G38" s="51">
        <v>5</v>
      </c>
      <c r="H38" s="50">
        <v>5</v>
      </c>
      <c r="I38" s="50">
        <v>5</v>
      </c>
      <c r="L38" s="50">
        <f t="shared" si="0"/>
        <v>23</v>
      </c>
      <c r="M38" s="50">
        <f t="shared" si="1"/>
        <v>21</v>
      </c>
    </row>
    <row r="39" spans="1:13" x14ac:dyDescent="0.2">
      <c r="A39" s="49" t="s">
        <v>41</v>
      </c>
      <c r="B39" s="49" t="s">
        <v>447</v>
      </c>
      <c r="C39" s="50">
        <v>8</v>
      </c>
      <c r="D39" s="51"/>
      <c r="G39" s="51">
        <v>5</v>
      </c>
      <c r="H39" s="50">
        <v>5</v>
      </c>
      <c r="I39" s="50">
        <v>5</v>
      </c>
      <c r="L39" s="50">
        <f t="shared" si="0"/>
        <v>23</v>
      </c>
      <c r="M39" s="50">
        <f t="shared" si="1"/>
        <v>21</v>
      </c>
    </row>
    <row r="40" spans="1:13" x14ac:dyDescent="0.2">
      <c r="A40" s="49" t="s">
        <v>42</v>
      </c>
      <c r="B40" s="49" t="s">
        <v>448</v>
      </c>
      <c r="D40" s="50">
        <v>3</v>
      </c>
      <c r="F40" s="50">
        <v>5</v>
      </c>
      <c r="G40" s="51">
        <v>5</v>
      </c>
      <c r="H40" s="50">
        <v>5</v>
      </c>
      <c r="I40" s="50">
        <v>5</v>
      </c>
      <c r="L40" s="50">
        <f t="shared" si="0"/>
        <v>23</v>
      </c>
      <c r="M40" s="50">
        <f t="shared" si="1"/>
        <v>21</v>
      </c>
    </row>
    <row r="41" spans="1:13" x14ac:dyDescent="0.2">
      <c r="A41" s="49" t="s">
        <v>43</v>
      </c>
      <c r="B41" s="49" t="s">
        <v>449</v>
      </c>
      <c r="D41" s="51"/>
      <c r="E41" s="51"/>
      <c r="F41" s="51"/>
      <c r="G41" s="51"/>
      <c r="H41" s="51"/>
      <c r="I41" s="51"/>
      <c r="L41" s="50">
        <f t="shared" si="0"/>
        <v>0</v>
      </c>
      <c r="M41" s="50">
        <f t="shared" si="1"/>
        <v>0</v>
      </c>
    </row>
    <row r="42" spans="1:13" x14ac:dyDescent="0.2">
      <c r="A42" s="49" t="s">
        <v>45</v>
      </c>
      <c r="B42" s="49" t="s">
        <v>44</v>
      </c>
      <c r="C42" s="50">
        <v>8</v>
      </c>
      <c r="D42" s="51"/>
      <c r="E42" s="51"/>
      <c r="F42" s="50">
        <v>5</v>
      </c>
      <c r="G42" s="51">
        <v>5</v>
      </c>
      <c r="H42" s="50">
        <v>5</v>
      </c>
      <c r="I42" s="51"/>
      <c r="L42" s="50">
        <f t="shared" si="0"/>
        <v>23</v>
      </c>
      <c r="M42" s="50">
        <f t="shared" si="1"/>
        <v>21</v>
      </c>
    </row>
    <row r="43" spans="1:13" x14ac:dyDescent="0.2">
      <c r="A43" s="49" t="s">
        <v>47</v>
      </c>
      <c r="B43" s="49" t="s">
        <v>46</v>
      </c>
      <c r="C43" s="50">
        <v>8</v>
      </c>
      <c r="D43" s="51"/>
      <c r="E43" s="51"/>
      <c r="F43" s="50">
        <v>5</v>
      </c>
      <c r="G43" s="51"/>
      <c r="H43" s="50">
        <v>5</v>
      </c>
      <c r="I43" s="50">
        <v>5</v>
      </c>
      <c r="L43" s="50">
        <f t="shared" si="0"/>
        <v>23</v>
      </c>
      <c r="M43" s="50">
        <f t="shared" si="1"/>
        <v>21</v>
      </c>
    </row>
    <row r="44" spans="1:13" x14ac:dyDescent="0.2">
      <c r="A44" s="49" t="s">
        <v>48</v>
      </c>
      <c r="B44" s="49" t="s">
        <v>450</v>
      </c>
      <c r="C44" s="50">
        <v>8</v>
      </c>
      <c r="D44" s="51"/>
      <c r="E44" s="51"/>
      <c r="G44" s="51"/>
      <c r="I44" s="50">
        <v>5</v>
      </c>
      <c r="L44" s="50">
        <f t="shared" si="0"/>
        <v>13</v>
      </c>
      <c r="M44" s="50">
        <f t="shared" si="1"/>
        <v>13</v>
      </c>
    </row>
    <row r="45" spans="1:13" x14ac:dyDescent="0.2">
      <c r="A45" s="49" t="s">
        <v>49</v>
      </c>
      <c r="B45" s="49" t="s">
        <v>451</v>
      </c>
      <c r="D45" s="51"/>
      <c r="E45" s="50">
        <v>3</v>
      </c>
      <c r="G45" s="51"/>
      <c r="J45" s="50">
        <v>3</v>
      </c>
      <c r="L45" s="50">
        <f t="shared" si="0"/>
        <v>6</v>
      </c>
      <c r="M45" s="50">
        <f t="shared" si="1"/>
        <v>6</v>
      </c>
    </row>
    <row r="46" spans="1:13" x14ac:dyDescent="0.2">
      <c r="A46" s="49" t="s">
        <v>50</v>
      </c>
      <c r="B46" s="49" t="s">
        <v>452</v>
      </c>
      <c r="D46" s="50">
        <v>3</v>
      </c>
      <c r="E46" s="50">
        <v>3</v>
      </c>
      <c r="F46" s="50">
        <v>5</v>
      </c>
      <c r="G46" s="51">
        <v>5</v>
      </c>
      <c r="J46" s="50">
        <v>3</v>
      </c>
      <c r="L46" s="50">
        <f t="shared" si="0"/>
        <v>19</v>
      </c>
      <c r="M46" s="50">
        <f t="shared" si="1"/>
        <v>19</v>
      </c>
    </row>
    <row r="47" spans="1:13" x14ac:dyDescent="0.2">
      <c r="A47" s="49" t="s">
        <v>51</v>
      </c>
      <c r="B47" s="49" t="s">
        <v>453</v>
      </c>
      <c r="E47" s="50">
        <v>3</v>
      </c>
      <c r="G47" s="51"/>
      <c r="L47" s="50">
        <f t="shared" si="0"/>
        <v>3</v>
      </c>
      <c r="M47" s="50">
        <f t="shared" si="1"/>
        <v>3</v>
      </c>
    </row>
    <row r="48" spans="1:13" x14ac:dyDescent="0.2">
      <c r="A48" s="49" t="s">
        <v>52</v>
      </c>
      <c r="B48" s="49" t="s">
        <v>454</v>
      </c>
      <c r="G48" s="51"/>
      <c r="I48" s="50">
        <v>5</v>
      </c>
      <c r="L48" s="50">
        <f t="shared" si="0"/>
        <v>5</v>
      </c>
      <c r="M48" s="50">
        <f t="shared" si="1"/>
        <v>5</v>
      </c>
    </row>
    <row r="49" spans="1:13" x14ac:dyDescent="0.2">
      <c r="A49" s="49" t="s">
        <v>53</v>
      </c>
      <c r="B49" s="49" t="s">
        <v>455</v>
      </c>
      <c r="G49" s="51"/>
      <c r="L49" s="50">
        <f t="shared" si="0"/>
        <v>0</v>
      </c>
      <c r="M49" s="50">
        <f t="shared" si="1"/>
        <v>0</v>
      </c>
    </row>
    <row r="50" spans="1:13" x14ac:dyDescent="0.2">
      <c r="A50" s="49" t="s">
        <v>54</v>
      </c>
      <c r="B50" s="49" t="s">
        <v>456</v>
      </c>
      <c r="G50" s="51"/>
      <c r="L50" s="50">
        <f t="shared" si="0"/>
        <v>0</v>
      </c>
      <c r="M50" s="50">
        <f t="shared" si="1"/>
        <v>0</v>
      </c>
    </row>
    <row r="51" spans="1:13" x14ac:dyDescent="0.2">
      <c r="A51" s="49" t="s">
        <v>55</v>
      </c>
      <c r="B51" s="49" t="s">
        <v>457</v>
      </c>
      <c r="D51" s="50">
        <v>3</v>
      </c>
      <c r="E51" s="50">
        <v>3</v>
      </c>
      <c r="F51" s="52">
        <v>5</v>
      </c>
      <c r="G51" s="51">
        <v>5</v>
      </c>
      <c r="I51" s="50">
        <v>5</v>
      </c>
      <c r="L51" s="50">
        <f t="shared" si="0"/>
        <v>21</v>
      </c>
      <c r="M51" s="52">
        <f t="shared" si="1"/>
        <v>21</v>
      </c>
    </row>
    <row r="52" spans="1:13" x14ac:dyDescent="0.2">
      <c r="A52" s="49" t="s">
        <v>56</v>
      </c>
      <c r="B52" s="49" t="s">
        <v>458</v>
      </c>
      <c r="G52" s="51"/>
      <c r="L52" s="50">
        <f t="shared" si="0"/>
        <v>0</v>
      </c>
      <c r="M52" s="50">
        <f t="shared" si="1"/>
        <v>0</v>
      </c>
    </row>
    <row r="53" spans="1:13" x14ac:dyDescent="0.2">
      <c r="A53" s="49" t="s">
        <v>57</v>
      </c>
      <c r="B53" s="49" t="s">
        <v>459</v>
      </c>
      <c r="G53" s="51"/>
      <c r="J53" s="50">
        <v>3</v>
      </c>
      <c r="L53" s="50">
        <f t="shared" si="0"/>
        <v>3</v>
      </c>
      <c r="M53" s="50">
        <f t="shared" si="1"/>
        <v>3</v>
      </c>
    </row>
    <row r="54" spans="1:13" x14ac:dyDescent="0.2">
      <c r="A54" s="49" t="s">
        <v>58</v>
      </c>
      <c r="B54" s="49" t="s">
        <v>460</v>
      </c>
      <c r="D54" s="50">
        <v>3</v>
      </c>
      <c r="E54" s="50">
        <v>3</v>
      </c>
      <c r="F54" s="50">
        <v>5</v>
      </c>
      <c r="H54" s="50">
        <v>5</v>
      </c>
      <c r="I54" s="50">
        <v>5</v>
      </c>
      <c r="L54" s="50">
        <f t="shared" si="0"/>
        <v>21</v>
      </c>
      <c r="M54" s="50">
        <f t="shared" si="1"/>
        <v>21</v>
      </c>
    </row>
    <row r="55" spans="1:13" x14ac:dyDescent="0.2">
      <c r="A55" s="49" t="s">
        <v>59</v>
      </c>
      <c r="B55" s="49" t="s">
        <v>461</v>
      </c>
      <c r="L55" s="50">
        <f t="shared" si="0"/>
        <v>0</v>
      </c>
      <c r="M55" s="50">
        <f t="shared" si="1"/>
        <v>0</v>
      </c>
    </row>
    <row r="56" spans="1:13" x14ac:dyDescent="0.2">
      <c r="A56" s="49" t="s">
        <v>60</v>
      </c>
      <c r="B56" s="49" t="s">
        <v>462</v>
      </c>
      <c r="C56" s="50">
        <v>8</v>
      </c>
      <c r="D56" s="50">
        <v>3</v>
      </c>
      <c r="E56" s="50">
        <v>3</v>
      </c>
      <c r="G56" s="51">
        <v>5</v>
      </c>
      <c r="I56" s="50">
        <v>5</v>
      </c>
      <c r="L56" s="50">
        <f t="shared" si="0"/>
        <v>24</v>
      </c>
      <c r="M56" s="50">
        <f t="shared" si="1"/>
        <v>21</v>
      </c>
    </row>
    <row r="57" spans="1:13" x14ac:dyDescent="0.2">
      <c r="A57" s="49" t="s">
        <v>61</v>
      </c>
      <c r="B57" s="49" t="s">
        <v>463</v>
      </c>
      <c r="C57" s="50">
        <v>8</v>
      </c>
      <c r="F57" s="50">
        <v>5</v>
      </c>
      <c r="G57" s="51"/>
      <c r="I57" s="50">
        <v>5</v>
      </c>
      <c r="L57" s="50">
        <f t="shared" si="0"/>
        <v>18</v>
      </c>
      <c r="M57" s="50">
        <f t="shared" si="1"/>
        <v>18</v>
      </c>
    </row>
    <row r="58" spans="1:13" x14ac:dyDescent="0.2">
      <c r="A58" s="49" t="s">
        <v>62</v>
      </c>
      <c r="B58" s="49" t="s">
        <v>464</v>
      </c>
      <c r="F58" s="50">
        <v>5</v>
      </c>
      <c r="G58" s="51"/>
      <c r="L58" s="50">
        <f t="shared" si="0"/>
        <v>5</v>
      </c>
      <c r="M58" s="50">
        <f t="shared" si="1"/>
        <v>5</v>
      </c>
    </row>
    <row r="59" spans="1:13" x14ac:dyDescent="0.2">
      <c r="A59" s="49" t="s">
        <v>63</v>
      </c>
      <c r="B59" s="49" t="s">
        <v>465</v>
      </c>
      <c r="G59" s="51"/>
      <c r="L59" s="50">
        <f t="shared" si="0"/>
        <v>0</v>
      </c>
      <c r="M59" s="50">
        <f t="shared" si="1"/>
        <v>0</v>
      </c>
    </row>
    <row r="60" spans="1:13" x14ac:dyDescent="0.2">
      <c r="A60" s="49" t="s">
        <v>64</v>
      </c>
      <c r="B60" s="49" t="s">
        <v>466</v>
      </c>
      <c r="G60" s="51"/>
      <c r="J60" s="50">
        <v>3</v>
      </c>
      <c r="L60" s="50">
        <f t="shared" si="0"/>
        <v>3</v>
      </c>
      <c r="M60" s="50">
        <f t="shared" si="1"/>
        <v>3</v>
      </c>
    </row>
    <row r="61" spans="1:13" x14ac:dyDescent="0.2">
      <c r="A61" s="49" t="s">
        <v>65</v>
      </c>
      <c r="B61" s="49" t="s">
        <v>467</v>
      </c>
      <c r="D61" s="50">
        <v>3</v>
      </c>
      <c r="E61" s="50">
        <v>3</v>
      </c>
      <c r="F61" s="50">
        <v>5</v>
      </c>
      <c r="G61" s="51"/>
      <c r="H61" s="50">
        <v>5</v>
      </c>
      <c r="I61" s="50">
        <v>5</v>
      </c>
      <c r="L61" s="50">
        <f t="shared" si="0"/>
        <v>21</v>
      </c>
      <c r="M61" s="50">
        <f t="shared" si="1"/>
        <v>21</v>
      </c>
    </row>
    <row r="62" spans="1:13" x14ac:dyDescent="0.2">
      <c r="A62" s="49" t="s">
        <v>66</v>
      </c>
      <c r="B62" s="49" t="s">
        <v>468</v>
      </c>
      <c r="G62" s="51"/>
      <c r="L62" s="50">
        <f t="shared" si="0"/>
        <v>0</v>
      </c>
      <c r="M62" s="50">
        <f t="shared" si="1"/>
        <v>0</v>
      </c>
    </row>
    <row r="63" spans="1:13" x14ac:dyDescent="0.2">
      <c r="A63" s="49" t="s">
        <v>67</v>
      </c>
      <c r="B63" s="49" t="s">
        <v>469</v>
      </c>
      <c r="E63" s="50">
        <v>3</v>
      </c>
      <c r="G63" s="51"/>
      <c r="J63" s="50">
        <v>3</v>
      </c>
      <c r="L63" s="50">
        <f t="shared" si="0"/>
        <v>6</v>
      </c>
      <c r="M63" s="50">
        <f t="shared" si="1"/>
        <v>6</v>
      </c>
    </row>
    <row r="64" spans="1:13" x14ac:dyDescent="0.2">
      <c r="A64" s="49" t="s">
        <v>68</v>
      </c>
      <c r="B64" s="49" t="s">
        <v>470</v>
      </c>
      <c r="E64" s="50">
        <v>3</v>
      </c>
      <c r="G64" s="51"/>
      <c r="I64" s="50">
        <v>5</v>
      </c>
      <c r="L64" s="50">
        <f t="shared" si="0"/>
        <v>8</v>
      </c>
      <c r="M64" s="50">
        <f t="shared" si="1"/>
        <v>8</v>
      </c>
    </row>
    <row r="65" spans="1:13" x14ac:dyDescent="0.2">
      <c r="A65" s="49" t="s">
        <v>69</v>
      </c>
      <c r="B65" s="49" t="s">
        <v>471</v>
      </c>
      <c r="G65" s="51"/>
      <c r="L65" s="50">
        <f t="shared" si="0"/>
        <v>0</v>
      </c>
      <c r="M65" s="50">
        <f t="shared" si="1"/>
        <v>0</v>
      </c>
    </row>
    <row r="66" spans="1:13" x14ac:dyDescent="0.2">
      <c r="A66" s="49" t="s">
        <v>70</v>
      </c>
      <c r="B66" s="49" t="s">
        <v>472</v>
      </c>
      <c r="C66" s="50">
        <v>8</v>
      </c>
      <c r="F66" s="50">
        <v>5</v>
      </c>
      <c r="G66" s="51"/>
      <c r="H66" s="50">
        <v>5</v>
      </c>
      <c r="J66" s="50">
        <v>3</v>
      </c>
      <c r="L66" s="50">
        <f t="shared" ref="L66:L129" si="2">SUM(C66:J66)</f>
        <v>21</v>
      </c>
      <c r="M66" s="50">
        <f t="shared" si="1"/>
        <v>21</v>
      </c>
    </row>
    <row r="67" spans="1:13" x14ac:dyDescent="0.2">
      <c r="A67" s="49" t="s">
        <v>71</v>
      </c>
      <c r="B67" s="49" t="s">
        <v>473</v>
      </c>
      <c r="C67" s="50">
        <v>8</v>
      </c>
      <c r="F67" s="50">
        <v>5</v>
      </c>
      <c r="G67" s="51"/>
      <c r="H67" s="50">
        <v>5</v>
      </c>
      <c r="I67" s="50">
        <v>5</v>
      </c>
      <c r="L67" s="50">
        <f t="shared" si="2"/>
        <v>23</v>
      </c>
      <c r="M67" s="50">
        <f t="shared" ref="M67:M130" si="3">IF(L67&lt;22,L67,21)</f>
        <v>21</v>
      </c>
    </row>
    <row r="68" spans="1:13" x14ac:dyDescent="0.2">
      <c r="A68" s="49" t="s">
        <v>72</v>
      </c>
      <c r="B68" s="49" t="s">
        <v>474</v>
      </c>
      <c r="D68" s="50">
        <v>3</v>
      </c>
      <c r="F68" s="50">
        <v>5</v>
      </c>
      <c r="G68" s="51">
        <v>5</v>
      </c>
      <c r="J68" s="50">
        <v>3</v>
      </c>
      <c r="L68" s="50">
        <f t="shared" si="2"/>
        <v>16</v>
      </c>
      <c r="M68" s="50">
        <f t="shared" si="3"/>
        <v>16</v>
      </c>
    </row>
    <row r="69" spans="1:13" x14ac:dyDescent="0.2">
      <c r="A69" s="49" t="s">
        <v>73</v>
      </c>
      <c r="B69" s="49" t="s">
        <v>475</v>
      </c>
      <c r="E69" s="50">
        <v>3</v>
      </c>
      <c r="J69" s="50">
        <v>3</v>
      </c>
      <c r="L69" s="50">
        <f t="shared" si="2"/>
        <v>6</v>
      </c>
      <c r="M69" s="50">
        <f t="shared" si="3"/>
        <v>6</v>
      </c>
    </row>
    <row r="70" spans="1:13" x14ac:dyDescent="0.2">
      <c r="A70" s="49" t="s">
        <v>74</v>
      </c>
      <c r="B70" s="49" t="s">
        <v>476</v>
      </c>
      <c r="E70" s="50">
        <v>3</v>
      </c>
      <c r="J70" s="50">
        <v>3</v>
      </c>
      <c r="L70" s="50">
        <f t="shared" si="2"/>
        <v>6</v>
      </c>
      <c r="M70" s="50">
        <f t="shared" si="3"/>
        <v>6</v>
      </c>
    </row>
    <row r="71" spans="1:13" x14ac:dyDescent="0.2">
      <c r="A71" s="49" t="s">
        <v>75</v>
      </c>
      <c r="B71" s="49" t="s">
        <v>477</v>
      </c>
      <c r="D71" s="50">
        <v>3</v>
      </c>
      <c r="E71" s="50">
        <v>3</v>
      </c>
      <c r="G71" s="51"/>
      <c r="L71" s="50">
        <f t="shared" si="2"/>
        <v>6</v>
      </c>
      <c r="M71" s="50">
        <f t="shared" si="3"/>
        <v>6</v>
      </c>
    </row>
    <row r="72" spans="1:13" x14ac:dyDescent="0.2">
      <c r="A72" s="49" t="s">
        <v>76</v>
      </c>
      <c r="B72" s="49" t="s">
        <v>478</v>
      </c>
      <c r="G72" s="51"/>
      <c r="L72" s="50">
        <f t="shared" si="2"/>
        <v>0</v>
      </c>
      <c r="M72" s="50">
        <f t="shared" si="3"/>
        <v>0</v>
      </c>
    </row>
    <row r="73" spans="1:13" x14ac:dyDescent="0.2">
      <c r="A73" s="49" t="s">
        <v>77</v>
      </c>
      <c r="B73" s="49" t="s">
        <v>479</v>
      </c>
      <c r="F73" s="50">
        <v>5</v>
      </c>
      <c r="G73" s="51">
        <v>5</v>
      </c>
      <c r="H73" s="50">
        <v>5</v>
      </c>
      <c r="I73" s="50">
        <v>5</v>
      </c>
      <c r="L73" s="50">
        <f t="shared" si="2"/>
        <v>20</v>
      </c>
      <c r="M73" s="50">
        <f t="shared" si="3"/>
        <v>20</v>
      </c>
    </row>
    <row r="74" spans="1:13" x14ac:dyDescent="0.2">
      <c r="A74" s="49" t="s">
        <v>78</v>
      </c>
      <c r="B74" s="49" t="s">
        <v>776</v>
      </c>
      <c r="D74" s="50">
        <v>3</v>
      </c>
      <c r="F74" s="50">
        <v>5</v>
      </c>
      <c r="G74" s="51"/>
      <c r="H74" s="50">
        <v>5</v>
      </c>
      <c r="I74" s="50">
        <v>5</v>
      </c>
      <c r="L74" s="50">
        <f t="shared" si="2"/>
        <v>18</v>
      </c>
      <c r="M74" s="50">
        <f t="shared" si="3"/>
        <v>18</v>
      </c>
    </row>
    <row r="75" spans="1:13" x14ac:dyDescent="0.2">
      <c r="A75" s="49" t="s">
        <v>79</v>
      </c>
      <c r="B75" s="49" t="s">
        <v>480</v>
      </c>
      <c r="E75" s="50">
        <v>3</v>
      </c>
      <c r="G75" s="51"/>
      <c r="I75" s="50">
        <v>5</v>
      </c>
      <c r="L75" s="50">
        <f t="shared" si="2"/>
        <v>8</v>
      </c>
      <c r="M75" s="50">
        <f t="shared" si="3"/>
        <v>8</v>
      </c>
    </row>
    <row r="76" spans="1:13" x14ac:dyDescent="0.2">
      <c r="A76" s="49" t="s">
        <v>80</v>
      </c>
      <c r="B76" s="49" t="s">
        <v>481</v>
      </c>
      <c r="C76" s="50">
        <v>8</v>
      </c>
      <c r="E76" s="50">
        <v>3</v>
      </c>
      <c r="F76" s="50">
        <v>5</v>
      </c>
      <c r="G76" s="51"/>
      <c r="I76" s="50">
        <v>5</v>
      </c>
      <c r="L76" s="50">
        <f t="shared" si="2"/>
        <v>21</v>
      </c>
      <c r="M76" s="50">
        <f t="shared" si="3"/>
        <v>21</v>
      </c>
    </row>
    <row r="77" spans="1:13" x14ac:dyDescent="0.2">
      <c r="A77" s="49" t="s">
        <v>81</v>
      </c>
      <c r="B77" s="49" t="s">
        <v>482</v>
      </c>
      <c r="C77" s="50">
        <v>8</v>
      </c>
      <c r="E77" s="50">
        <v>3</v>
      </c>
      <c r="G77" s="51">
        <v>5</v>
      </c>
      <c r="I77" s="50">
        <v>5</v>
      </c>
      <c r="L77" s="50">
        <f t="shared" si="2"/>
        <v>21</v>
      </c>
      <c r="M77" s="50">
        <f t="shared" si="3"/>
        <v>21</v>
      </c>
    </row>
    <row r="78" spans="1:13" x14ac:dyDescent="0.2">
      <c r="A78" s="49" t="s">
        <v>82</v>
      </c>
      <c r="B78" s="49" t="s">
        <v>483</v>
      </c>
      <c r="G78" s="51"/>
      <c r="L78" s="50">
        <f t="shared" si="2"/>
        <v>0</v>
      </c>
      <c r="M78" s="50">
        <f t="shared" si="3"/>
        <v>0</v>
      </c>
    </row>
    <row r="79" spans="1:13" x14ac:dyDescent="0.2">
      <c r="A79" s="49" t="s">
        <v>83</v>
      </c>
      <c r="B79" s="49" t="s">
        <v>484</v>
      </c>
      <c r="G79" s="51"/>
      <c r="I79" s="50">
        <v>5</v>
      </c>
      <c r="L79" s="50">
        <f t="shared" si="2"/>
        <v>5</v>
      </c>
      <c r="M79" s="50">
        <f t="shared" si="3"/>
        <v>5</v>
      </c>
    </row>
    <row r="80" spans="1:13" x14ac:dyDescent="0.2">
      <c r="A80" s="49" t="s">
        <v>84</v>
      </c>
      <c r="B80" s="49" t="s">
        <v>485</v>
      </c>
      <c r="G80" s="51"/>
      <c r="L80" s="50">
        <f t="shared" si="2"/>
        <v>0</v>
      </c>
      <c r="M80" s="50">
        <f t="shared" si="3"/>
        <v>0</v>
      </c>
    </row>
    <row r="81" spans="1:13" x14ac:dyDescent="0.2">
      <c r="A81" s="49" t="s">
        <v>85</v>
      </c>
      <c r="B81" s="49" t="s">
        <v>777</v>
      </c>
      <c r="E81" s="50">
        <v>3</v>
      </c>
      <c r="G81" s="51"/>
      <c r="I81" s="50">
        <v>5</v>
      </c>
      <c r="J81" s="50">
        <v>3</v>
      </c>
      <c r="L81" s="50">
        <f t="shared" si="2"/>
        <v>11</v>
      </c>
      <c r="M81" s="50">
        <f t="shared" si="3"/>
        <v>11</v>
      </c>
    </row>
    <row r="82" spans="1:13" x14ac:dyDescent="0.2">
      <c r="A82" s="49" t="s">
        <v>86</v>
      </c>
      <c r="B82" s="49" t="s">
        <v>486</v>
      </c>
      <c r="G82" s="51"/>
      <c r="L82" s="50">
        <f t="shared" si="2"/>
        <v>0</v>
      </c>
      <c r="M82" s="50">
        <f t="shared" si="3"/>
        <v>0</v>
      </c>
    </row>
    <row r="83" spans="1:13" x14ac:dyDescent="0.2">
      <c r="A83" s="49" t="s">
        <v>87</v>
      </c>
      <c r="B83" s="49" t="s">
        <v>487</v>
      </c>
      <c r="F83" s="50">
        <v>5</v>
      </c>
      <c r="G83" s="51"/>
      <c r="L83" s="50">
        <f t="shared" si="2"/>
        <v>5</v>
      </c>
      <c r="M83" s="50">
        <f t="shared" si="3"/>
        <v>5</v>
      </c>
    </row>
    <row r="84" spans="1:13" x14ac:dyDescent="0.2">
      <c r="A84" s="49" t="s">
        <v>88</v>
      </c>
      <c r="B84" s="49" t="s">
        <v>488</v>
      </c>
      <c r="G84" s="51"/>
      <c r="L84" s="50">
        <f t="shared" si="2"/>
        <v>0</v>
      </c>
      <c r="M84" s="50">
        <f t="shared" si="3"/>
        <v>0</v>
      </c>
    </row>
    <row r="85" spans="1:13" x14ac:dyDescent="0.2">
      <c r="A85" s="49" t="s">
        <v>89</v>
      </c>
      <c r="B85" s="49" t="s">
        <v>489</v>
      </c>
      <c r="C85" s="50">
        <v>8</v>
      </c>
      <c r="G85" s="51"/>
      <c r="L85" s="50">
        <f t="shared" si="2"/>
        <v>8</v>
      </c>
      <c r="M85" s="50">
        <f t="shared" si="3"/>
        <v>8</v>
      </c>
    </row>
    <row r="86" spans="1:13" x14ac:dyDescent="0.2">
      <c r="A86" s="49" t="s">
        <v>90</v>
      </c>
      <c r="B86" s="49" t="s">
        <v>490</v>
      </c>
      <c r="C86" s="50">
        <v>8</v>
      </c>
      <c r="F86" s="50">
        <v>5</v>
      </c>
      <c r="G86" s="51"/>
      <c r="H86" s="50">
        <v>5</v>
      </c>
      <c r="L86" s="50">
        <f t="shared" si="2"/>
        <v>18</v>
      </c>
      <c r="M86" s="50">
        <f t="shared" si="3"/>
        <v>18</v>
      </c>
    </row>
    <row r="87" spans="1:13" x14ac:dyDescent="0.2">
      <c r="A87" s="49" t="s">
        <v>91</v>
      </c>
      <c r="B87" s="49" t="s">
        <v>491</v>
      </c>
      <c r="G87" s="51">
        <v>5</v>
      </c>
      <c r="J87" s="50">
        <v>3</v>
      </c>
      <c r="L87" s="50">
        <f t="shared" si="2"/>
        <v>8</v>
      </c>
      <c r="M87" s="50">
        <f t="shared" si="3"/>
        <v>8</v>
      </c>
    </row>
    <row r="88" spans="1:13" x14ac:dyDescent="0.2">
      <c r="A88" s="49" t="s">
        <v>92</v>
      </c>
      <c r="B88" s="49" t="s">
        <v>492</v>
      </c>
      <c r="G88" s="51"/>
      <c r="L88" s="50">
        <f t="shared" si="2"/>
        <v>0</v>
      </c>
      <c r="M88" s="50">
        <f t="shared" si="3"/>
        <v>0</v>
      </c>
    </row>
    <row r="89" spans="1:13" x14ac:dyDescent="0.2">
      <c r="A89" s="49" t="s">
        <v>93</v>
      </c>
      <c r="B89" s="49" t="s">
        <v>493</v>
      </c>
      <c r="F89" s="50">
        <v>5</v>
      </c>
      <c r="G89" s="51"/>
      <c r="H89" s="50">
        <v>5</v>
      </c>
      <c r="I89" s="50">
        <v>5</v>
      </c>
      <c r="J89" s="50">
        <v>3</v>
      </c>
      <c r="L89" s="50">
        <f t="shared" si="2"/>
        <v>18</v>
      </c>
      <c r="M89" s="50">
        <f t="shared" si="3"/>
        <v>18</v>
      </c>
    </row>
    <row r="90" spans="1:13" x14ac:dyDescent="0.2">
      <c r="A90" s="49" t="s">
        <v>94</v>
      </c>
      <c r="B90" s="49" t="s">
        <v>494</v>
      </c>
      <c r="G90" s="51">
        <v>5</v>
      </c>
      <c r="H90" s="50">
        <v>5</v>
      </c>
      <c r="I90" s="50">
        <v>5</v>
      </c>
      <c r="J90" s="50">
        <v>3</v>
      </c>
      <c r="L90" s="50">
        <f t="shared" si="2"/>
        <v>18</v>
      </c>
      <c r="M90" s="50">
        <f t="shared" si="3"/>
        <v>18</v>
      </c>
    </row>
    <row r="91" spans="1:13" x14ac:dyDescent="0.2">
      <c r="A91" s="49" t="s">
        <v>95</v>
      </c>
      <c r="B91" s="49" t="s">
        <v>495</v>
      </c>
      <c r="G91" s="51"/>
      <c r="L91" s="50">
        <f t="shared" si="2"/>
        <v>0</v>
      </c>
      <c r="M91" s="50">
        <f t="shared" si="3"/>
        <v>0</v>
      </c>
    </row>
    <row r="92" spans="1:13" x14ac:dyDescent="0.2">
      <c r="A92" s="49" t="s">
        <v>96</v>
      </c>
      <c r="B92" s="49" t="s">
        <v>496</v>
      </c>
      <c r="C92" s="50">
        <v>8</v>
      </c>
      <c r="E92" s="50">
        <v>3</v>
      </c>
      <c r="F92" s="50">
        <v>5</v>
      </c>
      <c r="G92" s="51"/>
      <c r="J92" s="50">
        <v>3</v>
      </c>
      <c r="L92" s="50">
        <f t="shared" si="2"/>
        <v>19</v>
      </c>
      <c r="M92" s="50">
        <f t="shared" si="3"/>
        <v>19</v>
      </c>
    </row>
    <row r="93" spans="1:13" x14ac:dyDescent="0.2">
      <c r="A93" s="49" t="s">
        <v>97</v>
      </c>
      <c r="B93" s="49" t="s">
        <v>497</v>
      </c>
      <c r="D93" s="50">
        <v>3</v>
      </c>
      <c r="E93" s="50">
        <v>3</v>
      </c>
      <c r="F93" s="50">
        <v>5</v>
      </c>
      <c r="G93" s="51">
        <v>5</v>
      </c>
      <c r="I93" s="50">
        <v>5</v>
      </c>
      <c r="L93" s="50">
        <f t="shared" si="2"/>
        <v>21</v>
      </c>
      <c r="M93" s="50">
        <f t="shared" si="3"/>
        <v>21</v>
      </c>
    </row>
    <row r="94" spans="1:13" x14ac:dyDescent="0.2">
      <c r="A94" s="49" t="s">
        <v>98</v>
      </c>
      <c r="B94" s="49" t="s">
        <v>498</v>
      </c>
      <c r="C94" s="50">
        <v>8</v>
      </c>
      <c r="G94" s="51"/>
      <c r="I94" s="50">
        <v>5</v>
      </c>
      <c r="L94" s="50">
        <f t="shared" si="2"/>
        <v>13</v>
      </c>
      <c r="M94" s="50">
        <f t="shared" si="3"/>
        <v>13</v>
      </c>
    </row>
    <row r="95" spans="1:13" x14ac:dyDescent="0.2">
      <c r="A95" s="49" t="s">
        <v>99</v>
      </c>
      <c r="B95" s="49" t="s">
        <v>499</v>
      </c>
      <c r="G95" s="51"/>
      <c r="I95" s="50">
        <v>5</v>
      </c>
      <c r="L95" s="50">
        <f t="shared" si="2"/>
        <v>5</v>
      </c>
      <c r="M95" s="50">
        <f t="shared" si="3"/>
        <v>5</v>
      </c>
    </row>
    <row r="96" spans="1:13" x14ac:dyDescent="0.2">
      <c r="A96" s="49" t="s">
        <v>100</v>
      </c>
      <c r="B96" s="49" t="s">
        <v>500</v>
      </c>
      <c r="D96" s="50">
        <v>3</v>
      </c>
      <c r="G96" s="51"/>
      <c r="H96" s="50">
        <v>5</v>
      </c>
      <c r="I96" s="50">
        <v>5</v>
      </c>
      <c r="L96" s="50">
        <f t="shared" si="2"/>
        <v>13</v>
      </c>
      <c r="M96" s="50">
        <f t="shared" si="3"/>
        <v>13</v>
      </c>
    </row>
    <row r="97" spans="1:13" x14ac:dyDescent="0.2">
      <c r="A97" s="49" t="s">
        <v>101</v>
      </c>
      <c r="B97" s="49" t="s">
        <v>501</v>
      </c>
      <c r="F97" s="50">
        <v>5</v>
      </c>
      <c r="G97" s="51">
        <v>5</v>
      </c>
      <c r="I97" s="50">
        <v>5</v>
      </c>
      <c r="L97" s="50">
        <f t="shared" si="2"/>
        <v>15</v>
      </c>
      <c r="M97" s="50">
        <f t="shared" si="3"/>
        <v>15</v>
      </c>
    </row>
    <row r="98" spans="1:13" x14ac:dyDescent="0.2">
      <c r="A98" s="49" t="s">
        <v>102</v>
      </c>
      <c r="B98" s="49" t="s">
        <v>502</v>
      </c>
      <c r="C98" s="50">
        <v>8</v>
      </c>
      <c r="F98" s="50">
        <v>5</v>
      </c>
      <c r="G98" s="51"/>
      <c r="H98" s="50">
        <v>5</v>
      </c>
      <c r="I98" s="50">
        <v>5</v>
      </c>
      <c r="L98" s="50">
        <f t="shared" si="2"/>
        <v>23</v>
      </c>
      <c r="M98" s="50">
        <f t="shared" si="3"/>
        <v>21</v>
      </c>
    </row>
    <row r="99" spans="1:13" x14ac:dyDescent="0.2">
      <c r="A99" s="49" t="s">
        <v>394</v>
      </c>
      <c r="B99" s="49" t="s">
        <v>503</v>
      </c>
      <c r="F99" s="50">
        <v>5</v>
      </c>
      <c r="G99" s="51"/>
      <c r="I99" s="50">
        <v>5</v>
      </c>
      <c r="L99" s="50">
        <f t="shared" si="2"/>
        <v>10</v>
      </c>
      <c r="M99" s="50">
        <f t="shared" si="3"/>
        <v>10</v>
      </c>
    </row>
    <row r="100" spans="1:13" x14ac:dyDescent="0.2">
      <c r="A100" s="49" t="s">
        <v>103</v>
      </c>
      <c r="B100" s="49" t="s">
        <v>504</v>
      </c>
      <c r="D100" s="50">
        <v>3</v>
      </c>
      <c r="F100" s="50">
        <v>5</v>
      </c>
      <c r="G100" s="51">
        <v>5</v>
      </c>
      <c r="H100" s="50">
        <v>5</v>
      </c>
      <c r="I100" s="50">
        <v>5</v>
      </c>
      <c r="J100" s="50">
        <v>3</v>
      </c>
      <c r="L100" s="50">
        <f t="shared" si="2"/>
        <v>26</v>
      </c>
      <c r="M100" s="50">
        <f t="shared" si="3"/>
        <v>21</v>
      </c>
    </row>
    <row r="101" spans="1:13" x14ac:dyDescent="0.2">
      <c r="A101" s="49" t="s">
        <v>104</v>
      </c>
      <c r="B101" s="49" t="s">
        <v>505</v>
      </c>
      <c r="C101" s="50">
        <v>8</v>
      </c>
      <c r="G101" s="51">
        <v>5</v>
      </c>
      <c r="I101" s="50">
        <v>5</v>
      </c>
      <c r="L101" s="50">
        <f t="shared" si="2"/>
        <v>18</v>
      </c>
      <c r="M101" s="50">
        <f t="shared" si="3"/>
        <v>18</v>
      </c>
    </row>
    <row r="102" spans="1:13" x14ac:dyDescent="0.2">
      <c r="A102" s="49" t="s">
        <v>105</v>
      </c>
      <c r="B102" s="49" t="s">
        <v>506</v>
      </c>
      <c r="D102" s="50">
        <v>3</v>
      </c>
      <c r="G102" s="51"/>
      <c r="L102" s="50">
        <f t="shared" si="2"/>
        <v>3</v>
      </c>
      <c r="M102" s="50">
        <f t="shared" si="3"/>
        <v>3</v>
      </c>
    </row>
    <row r="103" spans="1:13" x14ac:dyDescent="0.2">
      <c r="A103" s="49" t="s">
        <v>106</v>
      </c>
      <c r="B103" s="49" t="s">
        <v>507</v>
      </c>
      <c r="F103" s="50">
        <v>5</v>
      </c>
      <c r="G103" s="51"/>
      <c r="H103" s="50">
        <v>5</v>
      </c>
      <c r="I103" s="50">
        <v>5</v>
      </c>
      <c r="L103" s="50">
        <f t="shared" si="2"/>
        <v>15</v>
      </c>
      <c r="M103" s="50">
        <f t="shared" si="3"/>
        <v>15</v>
      </c>
    </row>
    <row r="104" spans="1:13" x14ac:dyDescent="0.2">
      <c r="A104" s="49" t="s">
        <v>107</v>
      </c>
      <c r="B104" s="49" t="s">
        <v>508</v>
      </c>
      <c r="C104" s="50">
        <v>8</v>
      </c>
      <c r="G104" s="51"/>
      <c r="I104" s="50">
        <v>5</v>
      </c>
      <c r="L104" s="50">
        <f t="shared" si="2"/>
        <v>13</v>
      </c>
      <c r="M104" s="50">
        <f t="shared" si="3"/>
        <v>13</v>
      </c>
    </row>
    <row r="105" spans="1:13" x14ac:dyDescent="0.2">
      <c r="A105" s="49" t="s">
        <v>108</v>
      </c>
      <c r="B105" s="49" t="s">
        <v>509</v>
      </c>
      <c r="G105" s="51"/>
      <c r="L105" s="50">
        <f t="shared" si="2"/>
        <v>0</v>
      </c>
      <c r="M105" s="50">
        <f t="shared" si="3"/>
        <v>0</v>
      </c>
    </row>
    <row r="106" spans="1:13" x14ac:dyDescent="0.2">
      <c r="A106" s="49" t="s">
        <v>109</v>
      </c>
      <c r="B106" s="49" t="s">
        <v>510</v>
      </c>
      <c r="C106" s="50">
        <v>8</v>
      </c>
      <c r="F106" s="50">
        <v>5</v>
      </c>
      <c r="G106" s="51"/>
      <c r="H106" s="50">
        <v>5</v>
      </c>
      <c r="I106" s="50">
        <v>5</v>
      </c>
      <c r="L106" s="50">
        <f t="shared" si="2"/>
        <v>23</v>
      </c>
      <c r="M106" s="50">
        <f t="shared" si="3"/>
        <v>21</v>
      </c>
    </row>
    <row r="107" spans="1:13" x14ac:dyDescent="0.2">
      <c r="A107" s="49" t="s">
        <v>110</v>
      </c>
      <c r="B107" s="49" t="s">
        <v>511</v>
      </c>
      <c r="C107" s="50">
        <v>8</v>
      </c>
      <c r="E107" s="50">
        <v>3</v>
      </c>
      <c r="F107" s="50">
        <v>5</v>
      </c>
      <c r="G107" s="51"/>
      <c r="H107" s="50">
        <v>5</v>
      </c>
      <c r="J107" s="50">
        <v>3</v>
      </c>
      <c r="L107" s="50">
        <f t="shared" si="2"/>
        <v>24</v>
      </c>
      <c r="M107" s="50">
        <f t="shared" si="3"/>
        <v>21</v>
      </c>
    </row>
    <row r="108" spans="1:13" x14ac:dyDescent="0.2">
      <c r="A108" s="49" t="s">
        <v>111</v>
      </c>
      <c r="B108" s="49" t="s">
        <v>512</v>
      </c>
      <c r="G108" s="51"/>
      <c r="L108" s="50">
        <f t="shared" si="2"/>
        <v>0</v>
      </c>
      <c r="M108" s="50">
        <f t="shared" si="3"/>
        <v>0</v>
      </c>
    </row>
    <row r="109" spans="1:13" x14ac:dyDescent="0.2">
      <c r="A109" s="49" t="s">
        <v>112</v>
      </c>
      <c r="B109" s="49" t="s">
        <v>513</v>
      </c>
      <c r="C109" s="50">
        <v>8</v>
      </c>
      <c r="F109" s="50">
        <v>5</v>
      </c>
      <c r="G109" s="51"/>
      <c r="H109" s="50">
        <v>5</v>
      </c>
      <c r="I109" s="50">
        <v>5</v>
      </c>
      <c r="L109" s="50">
        <f t="shared" si="2"/>
        <v>23</v>
      </c>
      <c r="M109" s="50">
        <f t="shared" si="3"/>
        <v>21</v>
      </c>
    </row>
    <row r="110" spans="1:13" x14ac:dyDescent="0.2">
      <c r="A110" s="49" t="s">
        <v>113</v>
      </c>
      <c r="B110" s="49" t="s">
        <v>514</v>
      </c>
      <c r="G110" s="51"/>
      <c r="L110" s="50">
        <f t="shared" si="2"/>
        <v>0</v>
      </c>
      <c r="M110" s="50">
        <f t="shared" si="3"/>
        <v>0</v>
      </c>
    </row>
    <row r="111" spans="1:13" x14ac:dyDescent="0.2">
      <c r="A111" s="49" t="s">
        <v>114</v>
      </c>
      <c r="B111" s="49" t="s">
        <v>515</v>
      </c>
      <c r="F111" s="50">
        <v>5</v>
      </c>
      <c r="G111" s="51"/>
      <c r="H111" s="50">
        <v>5</v>
      </c>
      <c r="J111" s="50">
        <v>3</v>
      </c>
      <c r="L111" s="50">
        <f t="shared" si="2"/>
        <v>13</v>
      </c>
      <c r="M111" s="50">
        <f t="shared" si="3"/>
        <v>13</v>
      </c>
    </row>
    <row r="112" spans="1:13" x14ac:dyDescent="0.2">
      <c r="A112" s="49" t="s">
        <v>115</v>
      </c>
      <c r="B112" s="49" t="s">
        <v>516</v>
      </c>
      <c r="G112" s="51"/>
      <c r="L112" s="50">
        <f t="shared" si="2"/>
        <v>0</v>
      </c>
      <c r="M112" s="50">
        <f t="shared" si="3"/>
        <v>0</v>
      </c>
    </row>
    <row r="113" spans="1:13" x14ac:dyDescent="0.2">
      <c r="A113" s="49" t="s">
        <v>116</v>
      </c>
      <c r="B113" s="49" t="s">
        <v>517</v>
      </c>
      <c r="G113" s="51"/>
      <c r="L113" s="50">
        <f t="shared" si="2"/>
        <v>0</v>
      </c>
      <c r="M113" s="50">
        <f t="shared" si="3"/>
        <v>0</v>
      </c>
    </row>
    <row r="114" spans="1:13" x14ac:dyDescent="0.2">
      <c r="A114" s="49" t="s">
        <v>117</v>
      </c>
      <c r="B114" s="49" t="s">
        <v>518</v>
      </c>
      <c r="C114" s="50">
        <v>8</v>
      </c>
      <c r="D114" s="50">
        <v>3</v>
      </c>
      <c r="E114" s="50">
        <v>3</v>
      </c>
      <c r="G114" s="51"/>
      <c r="I114" s="50">
        <v>5</v>
      </c>
      <c r="L114" s="50">
        <f t="shared" si="2"/>
        <v>19</v>
      </c>
      <c r="M114" s="50">
        <f t="shared" si="3"/>
        <v>19</v>
      </c>
    </row>
    <row r="115" spans="1:13" x14ac:dyDescent="0.2">
      <c r="A115" s="49" t="s">
        <v>118</v>
      </c>
      <c r="B115" s="49" t="s">
        <v>519</v>
      </c>
      <c r="C115" s="50">
        <v>8</v>
      </c>
      <c r="D115" s="50">
        <v>3</v>
      </c>
      <c r="E115" s="50">
        <v>3</v>
      </c>
      <c r="F115" s="50">
        <v>5</v>
      </c>
      <c r="G115" s="51">
        <v>5</v>
      </c>
      <c r="L115" s="50">
        <f t="shared" si="2"/>
        <v>24</v>
      </c>
      <c r="M115" s="50">
        <f t="shared" si="3"/>
        <v>21</v>
      </c>
    </row>
    <row r="116" spans="1:13" x14ac:dyDescent="0.2">
      <c r="A116" s="49" t="s">
        <v>119</v>
      </c>
      <c r="B116" s="49" t="s">
        <v>520</v>
      </c>
      <c r="G116" s="51"/>
      <c r="J116" s="50">
        <v>3</v>
      </c>
      <c r="L116" s="50">
        <f t="shared" si="2"/>
        <v>3</v>
      </c>
      <c r="M116" s="50">
        <f t="shared" si="3"/>
        <v>3</v>
      </c>
    </row>
    <row r="117" spans="1:13" x14ac:dyDescent="0.2">
      <c r="A117" s="49" t="s">
        <v>120</v>
      </c>
      <c r="B117" s="49" t="s">
        <v>521</v>
      </c>
      <c r="F117" s="50">
        <v>5</v>
      </c>
      <c r="G117" s="51">
        <v>5</v>
      </c>
      <c r="I117" s="50">
        <v>5</v>
      </c>
      <c r="L117" s="50">
        <f t="shared" si="2"/>
        <v>15</v>
      </c>
      <c r="M117" s="50">
        <f t="shared" si="3"/>
        <v>15</v>
      </c>
    </row>
    <row r="118" spans="1:13" x14ac:dyDescent="0.2">
      <c r="A118" s="49" t="s">
        <v>121</v>
      </c>
      <c r="B118" s="49" t="s">
        <v>522</v>
      </c>
      <c r="G118" s="51"/>
      <c r="L118" s="50">
        <f t="shared" si="2"/>
        <v>0</v>
      </c>
      <c r="M118" s="50">
        <f t="shared" si="3"/>
        <v>0</v>
      </c>
    </row>
    <row r="119" spans="1:13" x14ac:dyDescent="0.2">
      <c r="A119" s="49" t="s">
        <v>122</v>
      </c>
      <c r="B119" s="49" t="s">
        <v>523</v>
      </c>
      <c r="C119" s="50">
        <v>8</v>
      </c>
      <c r="E119" s="50">
        <v>3</v>
      </c>
      <c r="G119" s="51"/>
      <c r="H119" s="50">
        <v>5</v>
      </c>
      <c r="I119" s="50">
        <v>5</v>
      </c>
      <c r="L119" s="50">
        <f t="shared" si="2"/>
        <v>21</v>
      </c>
      <c r="M119" s="50">
        <f t="shared" si="3"/>
        <v>21</v>
      </c>
    </row>
    <row r="120" spans="1:13" x14ac:dyDescent="0.2">
      <c r="A120" s="49" t="s">
        <v>123</v>
      </c>
      <c r="B120" s="49" t="s">
        <v>524</v>
      </c>
      <c r="C120" s="50">
        <v>8</v>
      </c>
      <c r="D120" s="50">
        <v>3</v>
      </c>
      <c r="G120" s="51">
        <v>5</v>
      </c>
      <c r="I120" s="50">
        <v>5</v>
      </c>
      <c r="L120" s="50">
        <f t="shared" si="2"/>
        <v>21</v>
      </c>
      <c r="M120" s="50">
        <f t="shared" si="3"/>
        <v>21</v>
      </c>
    </row>
    <row r="121" spans="1:13" x14ac:dyDescent="0.2">
      <c r="A121" s="49" t="s">
        <v>124</v>
      </c>
      <c r="B121" s="49" t="s">
        <v>525</v>
      </c>
      <c r="G121" s="51"/>
      <c r="L121" s="50">
        <f t="shared" si="2"/>
        <v>0</v>
      </c>
      <c r="M121" s="50">
        <f t="shared" si="3"/>
        <v>0</v>
      </c>
    </row>
    <row r="122" spans="1:13" x14ac:dyDescent="0.2">
      <c r="A122" s="49" t="s">
        <v>125</v>
      </c>
      <c r="B122" s="49" t="s">
        <v>526</v>
      </c>
      <c r="C122" s="50">
        <v>8</v>
      </c>
      <c r="D122" s="50">
        <v>3</v>
      </c>
      <c r="G122" s="51">
        <v>5</v>
      </c>
      <c r="H122" s="50">
        <v>5</v>
      </c>
      <c r="I122" s="50">
        <v>5</v>
      </c>
      <c r="L122" s="50">
        <f t="shared" si="2"/>
        <v>26</v>
      </c>
      <c r="M122" s="50">
        <f t="shared" si="3"/>
        <v>21</v>
      </c>
    </row>
    <row r="123" spans="1:13" x14ac:dyDescent="0.2">
      <c r="A123" s="49" t="s">
        <v>126</v>
      </c>
      <c r="B123" s="49" t="s">
        <v>527</v>
      </c>
      <c r="C123" s="50">
        <v>8</v>
      </c>
      <c r="D123" s="50">
        <v>3</v>
      </c>
      <c r="E123" s="50">
        <v>3</v>
      </c>
      <c r="F123" s="50">
        <v>5</v>
      </c>
      <c r="G123" s="51">
        <v>5</v>
      </c>
      <c r="H123" s="50">
        <v>5</v>
      </c>
      <c r="L123" s="50">
        <f t="shared" si="2"/>
        <v>29</v>
      </c>
      <c r="M123" s="50">
        <f t="shared" si="3"/>
        <v>21</v>
      </c>
    </row>
    <row r="124" spans="1:13" x14ac:dyDescent="0.2">
      <c r="A124" s="49" t="s">
        <v>127</v>
      </c>
      <c r="B124" s="49" t="s">
        <v>528</v>
      </c>
      <c r="C124" s="50">
        <v>8</v>
      </c>
      <c r="F124" s="50">
        <v>5</v>
      </c>
      <c r="G124" s="51">
        <v>5</v>
      </c>
      <c r="J124" s="50">
        <v>3</v>
      </c>
      <c r="L124" s="50">
        <f t="shared" si="2"/>
        <v>21</v>
      </c>
      <c r="M124" s="50">
        <f t="shared" si="3"/>
        <v>21</v>
      </c>
    </row>
    <row r="125" spans="1:13" x14ac:dyDescent="0.2">
      <c r="A125" s="49" t="s">
        <v>129</v>
      </c>
      <c r="B125" s="49" t="s">
        <v>128</v>
      </c>
      <c r="C125" s="50">
        <v>8</v>
      </c>
      <c r="E125" s="50">
        <v>3</v>
      </c>
      <c r="G125" s="51"/>
      <c r="I125" s="50">
        <v>5</v>
      </c>
      <c r="L125" s="50">
        <f t="shared" si="2"/>
        <v>16</v>
      </c>
      <c r="M125" s="50">
        <f t="shared" si="3"/>
        <v>16</v>
      </c>
    </row>
    <row r="126" spans="1:13" x14ac:dyDescent="0.2">
      <c r="A126" s="49" t="s">
        <v>130</v>
      </c>
      <c r="B126" s="49" t="s">
        <v>529</v>
      </c>
      <c r="F126" s="50">
        <v>5</v>
      </c>
      <c r="G126" s="51"/>
      <c r="I126" s="50">
        <v>5</v>
      </c>
      <c r="L126" s="50">
        <f t="shared" si="2"/>
        <v>10</v>
      </c>
      <c r="M126" s="50">
        <f t="shared" si="3"/>
        <v>10</v>
      </c>
    </row>
    <row r="127" spans="1:13" x14ac:dyDescent="0.2">
      <c r="A127" s="49" t="s">
        <v>131</v>
      </c>
      <c r="B127" s="49" t="s">
        <v>530</v>
      </c>
      <c r="C127" s="50">
        <v>8</v>
      </c>
      <c r="E127" s="50">
        <v>3</v>
      </c>
      <c r="G127" s="51"/>
      <c r="H127" s="50">
        <v>5</v>
      </c>
      <c r="I127" s="50">
        <v>5</v>
      </c>
      <c r="L127" s="50">
        <f t="shared" si="2"/>
        <v>21</v>
      </c>
      <c r="M127" s="50">
        <f t="shared" si="3"/>
        <v>21</v>
      </c>
    </row>
    <row r="128" spans="1:13" x14ac:dyDescent="0.2">
      <c r="A128" s="49" t="s">
        <v>132</v>
      </c>
      <c r="B128" s="49" t="s">
        <v>531</v>
      </c>
      <c r="C128" s="50">
        <v>8</v>
      </c>
      <c r="D128" s="50">
        <v>3</v>
      </c>
      <c r="G128" s="51">
        <v>5</v>
      </c>
      <c r="H128" s="50">
        <v>5</v>
      </c>
      <c r="I128" s="50">
        <v>5</v>
      </c>
      <c r="J128" s="50">
        <v>3</v>
      </c>
      <c r="L128" s="50">
        <f t="shared" si="2"/>
        <v>29</v>
      </c>
      <c r="M128" s="50">
        <f t="shared" si="3"/>
        <v>21</v>
      </c>
    </row>
    <row r="129" spans="1:13" x14ac:dyDescent="0.2">
      <c r="A129" s="49" t="s">
        <v>133</v>
      </c>
      <c r="B129" s="49" t="s">
        <v>532</v>
      </c>
      <c r="C129" s="50">
        <v>8</v>
      </c>
      <c r="D129" s="50">
        <v>3</v>
      </c>
      <c r="E129" s="50">
        <v>3</v>
      </c>
      <c r="G129" s="51"/>
      <c r="H129" s="51"/>
      <c r="I129" s="50">
        <v>5</v>
      </c>
      <c r="L129" s="50">
        <f t="shared" si="2"/>
        <v>19</v>
      </c>
      <c r="M129" s="50">
        <f t="shared" si="3"/>
        <v>19</v>
      </c>
    </row>
    <row r="130" spans="1:13" x14ac:dyDescent="0.2">
      <c r="A130" s="49" t="s">
        <v>134</v>
      </c>
      <c r="B130" s="49" t="s">
        <v>533</v>
      </c>
      <c r="G130" s="51"/>
      <c r="H130" s="51"/>
      <c r="L130" s="50">
        <f t="shared" ref="L130:L193" si="4">SUM(C130:J130)</f>
        <v>0</v>
      </c>
      <c r="M130" s="50">
        <f t="shared" si="3"/>
        <v>0</v>
      </c>
    </row>
    <row r="131" spans="1:13" x14ac:dyDescent="0.2">
      <c r="A131" s="49" t="s">
        <v>135</v>
      </c>
      <c r="B131" s="49" t="s">
        <v>534</v>
      </c>
      <c r="C131" s="50">
        <v>8</v>
      </c>
      <c r="F131" s="50">
        <v>5</v>
      </c>
      <c r="G131" s="51">
        <v>5</v>
      </c>
      <c r="H131" s="50">
        <v>5</v>
      </c>
      <c r="L131" s="50">
        <f t="shared" si="4"/>
        <v>23</v>
      </c>
      <c r="M131" s="50">
        <f t="shared" ref="M131:M194" si="5">IF(L131&lt;22,L131,21)</f>
        <v>21</v>
      </c>
    </row>
    <row r="132" spans="1:13" x14ac:dyDescent="0.2">
      <c r="A132" s="49" t="s">
        <v>136</v>
      </c>
      <c r="B132" s="49" t="s">
        <v>535</v>
      </c>
      <c r="C132" s="50">
        <v>8</v>
      </c>
      <c r="E132" s="50">
        <v>3</v>
      </c>
      <c r="F132" s="50">
        <v>5</v>
      </c>
      <c r="G132" s="51">
        <v>5</v>
      </c>
      <c r="H132" s="50">
        <v>5</v>
      </c>
      <c r="I132" s="50">
        <v>5</v>
      </c>
      <c r="J132" s="50">
        <v>3</v>
      </c>
      <c r="L132" s="50">
        <f t="shared" si="4"/>
        <v>34</v>
      </c>
      <c r="M132" s="50">
        <f t="shared" si="5"/>
        <v>21</v>
      </c>
    </row>
    <row r="133" spans="1:13" x14ac:dyDescent="0.2">
      <c r="A133" s="49" t="s">
        <v>137</v>
      </c>
      <c r="B133" s="49" t="s">
        <v>536</v>
      </c>
      <c r="C133" s="50">
        <v>8</v>
      </c>
      <c r="F133" s="50">
        <v>5</v>
      </c>
      <c r="G133" s="51"/>
      <c r="H133" s="50">
        <v>5</v>
      </c>
      <c r="I133" s="50">
        <v>5</v>
      </c>
      <c r="L133" s="50">
        <f t="shared" si="4"/>
        <v>23</v>
      </c>
      <c r="M133" s="50">
        <f t="shared" si="5"/>
        <v>21</v>
      </c>
    </row>
    <row r="134" spans="1:13" x14ac:dyDescent="0.2">
      <c r="A134" s="49" t="s">
        <v>138</v>
      </c>
      <c r="B134" s="49" t="s">
        <v>537</v>
      </c>
      <c r="G134" s="51"/>
      <c r="L134" s="50">
        <f t="shared" si="4"/>
        <v>0</v>
      </c>
      <c r="M134" s="50">
        <f t="shared" si="5"/>
        <v>0</v>
      </c>
    </row>
    <row r="135" spans="1:13" x14ac:dyDescent="0.2">
      <c r="A135" s="49" t="s">
        <v>140</v>
      </c>
      <c r="B135" s="49" t="s">
        <v>538</v>
      </c>
      <c r="F135" s="50">
        <v>5</v>
      </c>
      <c r="G135" s="51"/>
      <c r="I135" s="50">
        <v>5</v>
      </c>
      <c r="L135" s="50">
        <f t="shared" si="4"/>
        <v>10</v>
      </c>
      <c r="M135" s="50">
        <f t="shared" si="5"/>
        <v>10</v>
      </c>
    </row>
    <row r="136" spans="1:13" x14ac:dyDescent="0.2">
      <c r="A136" s="49" t="s">
        <v>141</v>
      </c>
      <c r="B136" s="49" t="s">
        <v>539</v>
      </c>
      <c r="G136" s="51"/>
      <c r="I136" s="50">
        <v>5</v>
      </c>
      <c r="L136" s="50">
        <f t="shared" si="4"/>
        <v>5</v>
      </c>
      <c r="M136" s="50">
        <f t="shared" si="5"/>
        <v>5</v>
      </c>
    </row>
    <row r="137" spans="1:13" x14ac:dyDescent="0.2">
      <c r="A137" s="49" t="s">
        <v>142</v>
      </c>
      <c r="B137" s="49" t="s">
        <v>778</v>
      </c>
      <c r="C137" s="50">
        <v>8</v>
      </c>
      <c r="F137" s="50">
        <v>5</v>
      </c>
      <c r="G137" s="51">
        <v>5</v>
      </c>
      <c r="I137" s="50">
        <v>5</v>
      </c>
      <c r="L137" s="50">
        <f t="shared" si="4"/>
        <v>23</v>
      </c>
      <c r="M137" s="50">
        <f t="shared" si="5"/>
        <v>21</v>
      </c>
    </row>
    <row r="138" spans="1:13" x14ac:dyDescent="0.2">
      <c r="A138" s="49" t="s">
        <v>143</v>
      </c>
      <c r="B138" s="49" t="s">
        <v>540</v>
      </c>
      <c r="G138" s="51">
        <v>5</v>
      </c>
      <c r="I138" s="50">
        <v>5</v>
      </c>
      <c r="L138" s="50">
        <f t="shared" si="4"/>
        <v>10</v>
      </c>
      <c r="M138" s="50">
        <f t="shared" si="5"/>
        <v>10</v>
      </c>
    </row>
    <row r="139" spans="1:13" x14ac:dyDescent="0.2">
      <c r="A139" s="49" t="s">
        <v>144</v>
      </c>
      <c r="B139" s="49" t="s">
        <v>541</v>
      </c>
      <c r="G139" s="51">
        <v>5</v>
      </c>
      <c r="I139" s="50">
        <v>5</v>
      </c>
      <c r="L139" s="50">
        <f t="shared" si="4"/>
        <v>10</v>
      </c>
      <c r="M139" s="50">
        <f t="shared" si="5"/>
        <v>10</v>
      </c>
    </row>
    <row r="140" spans="1:13" x14ac:dyDescent="0.2">
      <c r="A140" s="49" t="s">
        <v>145</v>
      </c>
      <c r="B140" s="49" t="s">
        <v>542</v>
      </c>
      <c r="C140" s="50">
        <v>8</v>
      </c>
      <c r="E140" s="50">
        <v>3</v>
      </c>
      <c r="G140" s="51"/>
      <c r="I140" s="50">
        <v>5</v>
      </c>
      <c r="L140" s="50">
        <f t="shared" si="4"/>
        <v>16</v>
      </c>
      <c r="M140" s="50">
        <f t="shared" si="5"/>
        <v>16</v>
      </c>
    </row>
    <row r="141" spans="1:13" x14ac:dyDescent="0.2">
      <c r="A141" s="49" t="s">
        <v>146</v>
      </c>
      <c r="B141" s="49" t="s">
        <v>543</v>
      </c>
      <c r="G141" s="51"/>
      <c r="H141" s="50">
        <v>5</v>
      </c>
      <c r="I141" s="50">
        <v>5</v>
      </c>
      <c r="L141" s="50">
        <f t="shared" si="4"/>
        <v>10</v>
      </c>
      <c r="M141" s="50">
        <f t="shared" si="5"/>
        <v>10</v>
      </c>
    </row>
    <row r="142" spans="1:13" x14ac:dyDescent="0.2">
      <c r="A142" s="49" t="s">
        <v>147</v>
      </c>
      <c r="B142" s="49" t="s">
        <v>544</v>
      </c>
      <c r="C142" s="50">
        <v>8</v>
      </c>
      <c r="F142" s="50">
        <v>5</v>
      </c>
      <c r="G142" s="51"/>
      <c r="H142" s="50">
        <v>5</v>
      </c>
      <c r="I142" s="50">
        <v>5</v>
      </c>
      <c r="L142" s="50">
        <f t="shared" si="4"/>
        <v>23</v>
      </c>
      <c r="M142" s="50">
        <f t="shared" si="5"/>
        <v>21</v>
      </c>
    </row>
    <row r="143" spans="1:13" x14ac:dyDescent="0.2">
      <c r="A143" s="49" t="s">
        <v>148</v>
      </c>
      <c r="B143" s="49" t="s">
        <v>545</v>
      </c>
      <c r="F143" s="50">
        <v>5</v>
      </c>
      <c r="G143" s="51">
        <v>5</v>
      </c>
      <c r="I143" s="50">
        <v>5</v>
      </c>
      <c r="L143" s="50">
        <f t="shared" si="4"/>
        <v>15</v>
      </c>
      <c r="M143" s="50">
        <f t="shared" si="5"/>
        <v>15</v>
      </c>
    </row>
    <row r="144" spans="1:13" x14ac:dyDescent="0.2">
      <c r="A144" s="49" t="s">
        <v>149</v>
      </c>
      <c r="B144" s="49" t="s">
        <v>546</v>
      </c>
      <c r="G144" s="51"/>
      <c r="L144" s="50">
        <f t="shared" si="4"/>
        <v>0</v>
      </c>
      <c r="M144" s="50">
        <f t="shared" si="5"/>
        <v>0</v>
      </c>
    </row>
    <row r="145" spans="1:13" x14ac:dyDescent="0.2">
      <c r="A145" s="49" t="s">
        <v>150</v>
      </c>
      <c r="B145" s="49" t="s">
        <v>547</v>
      </c>
      <c r="D145" s="50">
        <v>3</v>
      </c>
      <c r="F145" s="50">
        <v>5</v>
      </c>
      <c r="G145" s="51">
        <v>5</v>
      </c>
      <c r="I145" s="50">
        <v>5</v>
      </c>
      <c r="J145" s="50">
        <v>3</v>
      </c>
      <c r="L145" s="50">
        <f t="shared" si="4"/>
        <v>21</v>
      </c>
      <c r="M145" s="50">
        <f t="shared" si="5"/>
        <v>21</v>
      </c>
    </row>
    <row r="146" spans="1:13" x14ac:dyDescent="0.2">
      <c r="A146" s="49" t="s">
        <v>151</v>
      </c>
      <c r="B146" s="49" t="s">
        <v>548</v>
      </c>
      <c r="G146" s="51"/>
      <c r="L146" s="50">
        <f t="shared" si="4"/>
        <v>0</v>
      </c>
      <c r="M146" s="50">
        <f t="shared" si="5"/>
        <v>0</v>
      </c>
    </row>
    <row r="147" spans="1:13" x14ac:dyDescent="0.2">
      <c r="A147" s="49" t="s">
        <v>152</v>
      </c>
      <c r="B147" s="49" t="s">
        <v>549</v>
      </c>
      <c r="C147" s="50">
        <v>8</v>
      </c>
      <c r="G147" s="51">
        <v>5</v>
      </c>
      <c r="I147" s="50">
        <v>5</v>
      </c>
      <c r="L147" s="50">
        <f t="shared" si="4"/>
        <v>18</v>
      </c>
      <c r="M147" s="50">
        <f t="shared" si="5"/>
        <v>18</v>
      </c>
    </row>
    <row r="148" spans="1:13" x14ac:dyDescent="0.2">
      <c r="A148" s="49" t="s">
        <v>153</v>
      </c>
      <c r="B148" s="49" t="s">
        <v>550</v>
      </c>
      <c r="C148" s="50">
        <v>8</v>
      </c>
      <c r="F148" s="50">
        <v>5</v>
      </c>
      <c r="G148" s="51"/>
      <c r="H148" s="50">
        <v>5</v>
      </c>
      <c r="I148" s="50">
        <v>5</v>
      </c>
      <c r="L148" s="50">
        <f t="shared" si="4"/>
        <v>23</v>
      </c>
      <c r="M148" s="50">
        <f t="shared" si="5"/>
        <v>21</v>
      </c>
    </row>
    <row r="149" spans="1:13" x14ac:dyDescent="0.2">
      <c r="A149" s="49" t="s">
        <v>154</v>
      </c>
      <c r="B149" s="49" t="s">
        <v>551</v>
      </c>
      <c r="C149" s="50">
        <v>8</v>
      </c>
      <c r="G149" s="51"/>
      <c r="H149" s="50">
        <v>5</v>
      </c>
      <c r="I149" s="50">
        <v>5</v>
      </c>
      <c r="J149" s="50">
        <v>3</v>
      </c>
      <c r="L149" s="50">
        <f t="shared" si="4"/>
        <v>21</v>
      </c>
      <c r="M149" s="50">
        <f t="shared" si="5"/>
        <v>21</v>
      </c>
    </row>
    <row r="150" spans="1:13" x14ac:dyDescent="0.2">
      <c r="A150" s="49" t="s">
        <v>155</v>
      </c>
      <c r="B150" s="49" t="s">
        <v>552</v>
      </c>
      <c r="G150" s="51"/>
      <c r="L150" s="50">
        <f t="shared" si="4"/>
        <v>0</v>
      </c>
      <c r="M150" s="50">
        <f t="shared" si="5"/>
        <v>0</v>
      </c>
    </row>
    <row r="151" spans="1:13" x14ac:dyDescent="0.2">
      <c r="A151" s="49" t="s">
        <v>156</v>
      </c>
      <c r="B151" s="49" t="s">
        <v>553</v>
      </c>
      <c r="D151" s="50">
        <v>3</v>
      </c>
      <c r="G151" s="51"/>
      <c r="L151" s="50">
        <f t="shared" si="4"/>
        <v>3</v>
      </c>
      <c r="M151" s="50">
        <f t="shared" si="5"/>
        <v>3</v>
      </c>
    </row>
    <row r="152" spans="1:13" x14ac:dyDescent="0.2">
      <c r="A152" s="49" t="s">
        <v>157</v>
      </c>
      <c r="B152" s="49" t="s">
        <v>554</v>
      </c>
      <c r="G152" s="51"/>
      <c r="I152" s="50">
        <v>5</v>
      </c>
      <c r="J152" s="50">
        <v>3</v>
      </c>
      <c r="L152" s="50">
        <f t="shared" si="4"/>
        <v>8</v>
      </c>
      <c r="M152" s="50">
        <f t="shared" si="5"/>
        <v>8</v>
      </c>
    </row>
    <row r="153" spans="1:13" x14ac:dyDescent="0.2">
      <c r="A153" s="49" t="s">
        <v>158</v>
      </c>
      <c r="B153" s="49" t="s">
        <v>555</v>
      </c>
      <c r="G153" s="51"/>
      <c r="L153" s="50">
        <f t="shared" si="4"/>
        <v>0</v>
      </c>
      <c r="M153" s="50">
        <f t="shared" si="5"/>
        <v>0</v>
      </c>
    </row>
    <row r="154" spans="1:13" x14ac:dyDescent="0.2">
      <c r="A154" s="49" t="s">
        <v>159</v>
      </c>
      <c r="B154" s="49" t="s">
        <v>556</v>
      </c>
      <c r="G154" s="51"/>
      <c r="L154" s="50">
        <f t="shared" si="4"/>
        <v>0</v>
      </c>
      <c r="M154" s="50">
        <f t="shared" si="5"/>
        <v>0</v>
      </c>
    </row>
    <row r="155" spans="1:13" x14ac:dyDescent="0.2">
      <c r="A155" s="49" t="s">
        <v>160</v>
      </c>
      <c r="B155" s="49" t="s">
        <v>557</v>
      </c>
      <c r="F155" s="50">
        <v>5</v>
      </c>
      <c r="G155" s="51">
        <v>5</v>
      </c>
      <c r="H155" s="50">
        <v>5</v>
      </c>
      <c r="I155" s="50">
        <v>5</v>
      </c>
      <c r="L155" s="50">
        <f t="shared" si="4"/>
        <v>20</v>
      </c>
      <c r="M155" s="50">
        <f t="shared" si="5"/>
        <v>20</v>
      </c>
    </row>
    <row r="156" spans="1:13" x14ac:dyDescent="0.2">
      <c r="A156" s="49" t="s">
        <v>161</v>
      </c>
      <c r="B156" s="49" t="s">
        <v>558</v>
      </c>
      <c r="D156" s="50">
        <v>3</v>
      </c>
      <c r="E156" s="50">
        <v>3</v>
      </c>
      <c r="F156" s="50">
        <v>5</v>
      </c>
      <c r="G156" s="51">
        <v>5</v>
      </c>
      <c r="I156" s="50">
        <v>5</v>
      </c>
      <c r="L156" s="50">
        <f t="shared" si="4"/>
        <v>21</v>
      </c>
      <c r="M156" s="50">
        <f t="shared" si="5"/>
        <v>21</v>
      </c>
    </row>
    <row r="157" spans="1:13" x14ac:dyDescent="0.2">
      <c r="A157" s="49" t="s">
        <v>162</v>
      </c>
      <c r="B157" s="49" t="s">
        <v>559</v>
      </c>
      <c r="F157" s="50">
        <v>5</v>
      </c>
      <c r="G157" s="51">
        <v>5</v>
      </c>
      <c r="H157" s="50">
        <v>5</v>
      </c>
      <c r="I157" s="50">
        <v>5</v>
      </c>
      <c r="L157" s="50">
        <f t="shared" si="4"/>
        <v>20</v>
      </c>
      <c r="M157" s="50">
        <f t="shared" si="5"/>
        <v>20</v>
      </c>
    </row>
    <row r="158" spans="1:13" x14ac:dyDescent="0.2">
      <c r="A158" s="49" t="s">
        <v>163</v>
      </c>
      <c r="B158" s="49" t="s">
        <v>560</v>
      </c>
      <c r="D158" s="50">
        <v>3</v>
      </c>
      <c r="E158" s="50">
        <v>3</v>
      </c>
      <c r="F158" s="50">
        <v>5</v>
      </c>
      <c r="H158" s="50">
        <v>5</v>
      </c>
      <c r="J158" s="50">
        <v>3</v>
      </c>
      <c r="L158" s="50">
        <f t="shared" si="4"/>
        <v>19</v>
      </c>
      <c r="M158" s="50">
        <f t="shared" si="5"/>
        <v>19</v>
      </c>
    </row>
    <row r="159" spans="1:13" x14ac:dyDescent="0.2">
      <c r="A159" s="49" t="s">
        <v>164</v>
      </c>
      <c r="B159" s="49" t="s">
        <v>561</v>
      </c>
      <c r="C159" s="50">
        <v>8</v>
      </c>
      <c r="F159" s="50">
        <v>5</v>
      </c>
      <c r="H159" s="51"/>
      <c r="I159" s="50">
        <v>5</v>
      </c>
      <c r="L159" s="50">
        <f t="shared" si="4"/>
        <v>18</v>
      </c>
      <c r="M159" s="50">
        <f t="shared" si="5"/>
        <v>18</v>
      </c>
    </row>
    <row r="160" spans="1:13" x14ac:dyDescent="0.2">
      <c r="A160" s="49" t="s">
        <v>165</v>
      </c>
      <c r="B160" s="49" t="s">
        <v>562</v>
      </c>
      <c r="C160" s="50">
        <v>8</v>
      </c>
      <c r="F160" s="50">
        <v>5</v>
      </c>
      <c r="H160" s="50">
        <v>5</v>
      </c>
      <c r="L160" s="50">
        <f t="shared" si="4"/>
        <v>18</v>
      </c>
      <c r="M160" s="50">
        <f t="shared" si="5"/>
        <v>18</v>
      </c>
    </row>
    <row r="161" spans="1:13" x14ac:dyDescent="0.2">
      <c r="A161" s="49" t="s">
        <v>166</v>
      </c>
      <c r="B161" s="49" t="s">
        <v>563</v>
      </c>
      <c r="D161" s="50">
        <v>3</v>
      </c>
      <c r="E161" s="50">
        <v>3</v>
      </c>
      <c r="F161" s="50">
        <v>5</v>
      </c>
      <c r="G161" s="51">
        <v>5</v>
      </c>
      <c r="I161" s="50">
        <v>5</v>
      </c>
      <c r="L161" s="50">
        <f t="shared" si="4"/>
        <v>21</v>
      </c>
      <c r="M161" s="50">
        <f t="shared" si="5"/>
        <v>21</v>
      </c>
    </row>
    <row r="162" spans="1:13" x14ac:dyDescent="0.2">
      <c r="A162" s="49" t="s">
        <v>167</v>
      </c>
      <c r="B162" s="49" t="s">
        <v>564</v>
      </c>
      <c r="G162" s="51"/>
      <c r="L162" s="50">
        <f t="shared" si="4"/>
        <v>0</v>
      </c>
      <c r="M162" s="50">
        <f t="shared" si="5"/>
        <v>0</v>
      </c>
    </row>
    <row r="163" spans="1:13" x14ac:dyDescent="0.2">
      <c r="A163" s="49" t="s">
        <v>168</v>
      </c>
      <c r="B163" s="49" t="s">
        <v>565</v>
      </c>
      <c r="C163" s="50">
        <v>8</v>
      </c>
      <c r="E163" s="50">
        <v>3</v>
      </c>
      <c r="F163" s="50">
        <v>5</v>
      </c>
      <c r="G163" s="51">
        <v>5</v>
      </c>
      <c r="L163" s="50">
        <f t="shared" si="4"/>
        <v>21</v>
      </c>
      <c r="M163" s="50">
        <f t="shared" si="5"/>
        <v>21</v>
      </c>
    </row>
    <row r="164" spans="1:13" x14ac:dyDescent="0.2">
      <c r="A164" s="49" t="s">
        <v>169</v>
      </c>
      <c r="B164" s="49" t="s">
        <v>566</v>
      </c>
      <c r="G164" s="51"/>
      <c r="L164" s="50">
        <f t="shared" si="4"/>
        <v>0</v>
      </c>
      <c r="M164" s="50">
        <f t="shared" si="5"/>
        <v>0</v>
      </c>
    </row>
    <row r="165" spans="1:13" x14ac:dyDescent="0.2">
      <c r="A165" s="49" t="s">
        <v>170</v>
      </c>
      <c r="B165" s="49" t="s">
        <v>567</v>
      </c>
      <c r="C165" s="50">
        <v>8</v>
      </c>
      <c r="G165" s="51">
        <v>5</v>
      </c>
      <c r="H165" s="50">
        <v>5</v>
      </c>
      <c r="L165" s="50">
        <f t="shared" si="4"/>
        <v>18</v>
      </c>
      <c r="M165" s="50">
        <f t="shared" si="5"/>
        <v>18</v>
      </c>
    </row>
    <row r="166" spans="1:13" x14ac:dyDescent="0.2">
      <c r="A166" s="49" t="s">
        <v>171</v>
      </c>
      <c r="B166" s="49" t="s">
        <v>568</v>
      </c>
      <c r="G166" s="51"/>
      <c r="L166" s="50">
        <f t="shared" si="4"/>
        <v>0</v>
      </c>
      <c r="M166" s="50">
        <f t="shared" si="5"/>
        <v>0</v>
      </c>
    </row>
    <row r="167" spans="1:13" x14ac:dyDescent="0.2">
      <c r="A167" s="49" t="s">
        <v>172</v>
      </c>
      <c r="B167" s="49" t="s">
        <v>569</v>
      </c>
      <c r="C167" s="50">
        <v>8</v>
      </c>
      <c r="D167" s="50">
        <v>3</v>
      </c>
      <c r="G167" s="51">
        <v>5</v>
      </c>
      <c r="I167" s="50">
        <v>5</v>
      </c>
      <c r="L167" s="50">
        <f t="shared" si="4"/>
        <v>21</v>
      </c>
      <c r="M167" s="50">
        <f t="shared" si="5"/>
        <v>21</v>
      </c>
    </row>
    <row r="168" spans="1:13" x14ac:dyDescent="0.2">
      <c r="A168" s="49" t="s">
        <v>173</v>
      </c>
      <c r="B168" s="49" t="s">
        <v>570</v>
      </c>
      <c r="F168" s="50">
        <v>5</v>
      </c>
      <c r="G168" s="51">
        <v>5</v>
      </c>
      <c r="H168" s="50">
        <v>5</v>
      </c>
      <c r="I168" s="50">
        <v>5</v>
      </c>
      <c r="L168" s="50">
        <f t="shared" si="4"/>
        <v>20</v>
      </c>
      <c r="M168" s="50">
        <f t="shared" si="5"/>
        <v>20</v>
      </c>
    </row>
    <row r="169" spans="1:13" x14ac:dyDescent="0.2">
      <c r="A169" s="49" t="s">
        <v>174</v>
      </c>
      <c r="B169" s="49" t="s">
        <v>571</v>
      </c>
      <c r="C169" s="50">
        <v>8</v>
      </c>
      <c r="F169" s="50">
        <v>5</v>
      </c>
      <c r="G169" s="51">
        <v>5</v>
      </c>
      <c r="I169" s="50">
        <v>5</v>
      </c>
      <c r="L169" s="50">
        <f t="shared" si="4"/>
        <v>23</v>
      </c>
      <c r="M169" s="50">
        <f t="shared" si="5"/>
        <v>21</v>
      </c>
    </row>
    <row r="170" spans="1:13" x14ac:dyDescent="0.2">
      <c r="A170" s="49" t="s">
        <v>175</v>
      </c>
      <c r="B170" s="49" t="s">
        <v>572</v>
      </c>
      <c r="E170" s="50">
        <v>3</v>
      </c>
      <c r="G170" s="51"/>
      <c r="I170" s="50">
        <v>5</v>
      </c>
      <c r="L170" s="50">
        <f t="shared" si="4"/>
        <v>8</v>
      </c>
      <c r="M170" s="50">
        <f t="shared" si="5"/>
        <v>8</v>
      </c>
    </row>
    <row r="171" spans="1:13" x14ac:dyDescent="0.2">
      <c r="A171" s="49" t="s">
        <v>176</v>
      </c>
      <c r="B171" s="49" t="s">
        <v>573</v>
      </c>
      <c r="D171" s="50">
        <v>3</v>
      </c>
      <c r="E171" s="50">
        <v>3</v>
      </c>
      <c r="G171" s="51">
        <v>5</v>
      </c>
      <c r="I171" s="50">
        <v>5</v>
      </c>
      <c r="L171" s="50">
        <f t="shared" si="4"/>
        <v>16</v>
      </c>
      <c r="M171" s="50">
        <f t="shared" si="5"/>
        <v>16</v>
      </c>
    </row>
    <row r="172" spans="1:13" x14ac:dyDescent="0.2">
      <c r="A172" s="49" t="s">
        <v>177</v>
      </c>
      <c r="B172" s="49" t="s">
        <v>574</v>
      </c>
      <c r="E172" s="50">
        <v>3</v>
      </c>
      <c r="F172" s="50">
        <v>5</v>
      </c>
      <c r="G172" s="51">
        <v>5</v>
      </c>
      <c r="H172" s="50">
        <v>5</v>
      </c>
      <c r="I172" s="50">
        <v>5</v>
      </c>
      <c r="L172" s="50">
        <f t="shared" si="4"/>
        <v>23</v>
      </c>
      <c r="M172" s="50">
        <f t="shared" si="5"/>
        <v>21</v>
      </c>
    </row>
    <row r="173" spans="1:13" x14ac:dyDescent="0.2">
      <c r="A173" s="49" t="s">
        <v>178</v>
      </c>
      <c r="B173" s="49" t="s">
        <v>575</v>
      </c>
      <c r="E173" s="50">
        <v>3</v>
      </c>
      <c r="F173" s="50">
        <v>5</v>
      </c>
      <c r="G173" s="51"/>
      <c r="L173" s="50">
        <f t="shared" si="4"/>
        <v>8</v>
      </c>
      <c r="M173" s="50">
        <f t="shared" si="5"/>
        <v>8</v>
      </c>
    </row>
    <row r="174" spans="1:13" x14ac:dyDescent="0.2">
      <c r="A174" s="49" t="s">
        <v>179</v>
      </c>
      <c r="B174" s="49" t="s">
        <v>576</v>
      </c>
      <c r="C174" s="50">
        <v>8</v>
      </c>
      <c r="E174" s="50">
        <v>3</v>
      </c>
      <c r="F174" s="50">
        <v>5</v>
      </c>
      <c r="G174" s="51">
        <v>5</v>
      </c>
      <c r="I174" s="50">
        <v>5</v>
      </c>
      <c r="L174" s="50">
        <f t="shared" si="4"/>
        <v>26</v>
      </c>
      <c r="M174" s="50">
        <f t="shared" si="5"/>
        <v>21</v>
      </c>
    </row>
    <row r="175" spans="1:13" x14ac:dyDescent="0.2">
      <c r="A175" s="49" t="s">
        <v>180</v>
      </c>
      <c r="B175" s="49" t="s">
        <v>577</v>
      </c>
      <c r="G175" s="51"/>
      <c r="L175" s="50">
        <f t="shared" si="4"/>
        <v>0</v>
      </c>
      <c r="M175" s="50">
        <f t="shared" si="5"/>
        <v>0</v>
      </c>
    </row>
    <row r="176" spans="1:13" x14ac:dyDescent="0.2">
      <c r="A176" s="49" t="s">
        <v>181</v>
      </c>
      <c r="B176" s="49" t="s">
        <v>578</v>
      </c>
      <c r="D176" s="50">
        <v>3</v>
      </c>
      <c r="E176" s="50">
        <v>3</v>
      </c>
      <c r="F176" s="50">
        <v>5</v>
      </c>
      <c r="G176" s="51"/>
      <c r="H176" s="50">
        <v>5</v>
      </c>
      <c r="I176" s="50">
        <v>5</v>
      </c>
      <c r="L176" s="50">
        <f t="shared" si="4"/>
        <v>21</v>
      </c>
      <c r="M176" s="50">
        <f t="shared" si="5"/>
        <v>21</v>
      </c>
    </row>
    <row r="177" spans="1:13" x14ac:dyDescent="0.2">
      <c r="A177" s="49" t="s">
        <v>182</v>
      </c>
      <c r="B177" s="49" t="s">
        <v>579</v>
      </c>
      <c r="G177" s="51"/>
      <c r="L177" s="50">
        <f t="shared" si="4"/>
        <v>0</v>
      </c>
      <c r="M177" s="50">
        <f t="shared" si="5"/>
        <v>0</v>
      </c>
    </row>
    <row r="178" spans="1:13" x14ac:dyDescent="0.2">
      <c r="A178" s="49" t="s">
        <v>183</v>
      </c>
      <c r="B178" s="49" t="s">
        <v>580</v>
      </c>
      <c r="C178" s="50">
        <v>8</v>
      </c>
      <c r="E178" s="50">
        <v>3</v>
      </c>
      <c r="F178" s="50">
        <v>5</v>
      </c>
      <c r="G178" s="51"/>
      <c r="H178" s="50">
        <v>5</v>
      </c>
      <c r="I178" s="50">
        <v>5</v>
      </c>
      <c r="L178" s="50">
        <f t="shared" si="4"/>
        <v>26</v>
      </c>
      <c r="M178" s="50">
        <f t="shared" si="5"/>
        <v>21</v>
      </c>
    </row>
    <row r="179" spans="1:13" x14ac:dyDescent="0.2">
      <c r="A179" s="49" t="s">
        <v>184</v>
      </c>
      <c r="B179" s="49" t="s">
        <v>581</v>
      </c>
      <c r="C179" s="50">
        <v>8</v>
      </c>
      <c r="D179" s="52">
        <v>3</v>
      </c>
      <c r="G179" s="51"/>
      <c r="H179" s="50">
        <v>5</v>
      </c>
      <c r="I179" s="52">
        <v>5</v>
      </c>
      <c r="L179" s="50">
        <f t="shared" si="4"/>
        <v>21</v>
      </c>
      <c r="M179" s="52">
        <f t="shared" si="5"/>
        <v>21</v>
      </c>
    </row>
    <row r="180" spans="1:13" x14ac:dyDescent="0.2">
      <c r="A180" s="49" t="s">
        <v>185</v>
      </c>
      <c r="B180" s="49" t="s">
        <v>582</v>
      </c>
      <c r="G180" s="51"/>
      <c r="L180" s="50">
        <f t="shared" si="4"/>
        <v>0</v>
      </c>
      <c r="M180" s="50">
        <f t="shared" si="5"/>
        <v>0</v>
      </c>
    </row>
    <row r="181" spans="1:13" x14ac:dyDescent="0.2">
      <c r="A181" s="49" t="s">
        <v>186</v>
      </c>
      <c r="B181" s="49" t="s">
        <v>583</v>
      </c>
      <c r="G181" s="51"/>
      <c r="L181" s="50">
        <f t="shared" si="4"/>
        <v>0</v>
      </c>
      <c r="M181" s="50">
        <f t="shared" si="5"/>
        <v>0</v>
      </c>
    </row>
    <row r="182" spans="1:13" x14ac:dyDescent="0.2">
      <c r="A182" s="49" t="s">
        <v>187</v>
      </c>
      <c r="B182" s="49" t="s">
        <v>584</v>
      </c>
      <c r="F182" s="50">
        <v>5</v>
      </c>
      <c r="G182" s="51"/>
      <c r="J182" s="50">
        <v>3</v>
      </c>
      <c r="L182" s="50">
        <f t="shared" si="4"/>
        <v>8</v>
      </c>
      <c r="M182" s="50">
        <f t="shared" si="5"/>
        <v>8</v>
      </c>
    </row>
    <row r="183" spans="1:13" x14ac:dyDescent="0.2">
      <c r="A183" s="49" t="s">
        <v>188</v>
      </c>
      <c r="B183" s="49" t="s">
        <v>585</v>
      </c>
      <c r="G183" s="51"/>
      <c r="L183" s="50">
        <f t="shared" si="4"/>
        <v>0</v>
      </c>
      <c r="M183" s="50">
        <f t="shared" si="5"/>
        <v>0</v>
      </c>
    </row>
    <row r="184" spans="1:13" x14ac:dyDescent="0.2">
      <c r="A184" s="49" t="s">
        <v>189</v>
      </c>
      <c r="B184" s="49" t="s">
        <v>586</v>
      </c>
      <c r="E184" s="50">
        <v>3</v>
      </c>
      <c r="G184" s="51"/>
      <c r="L184" s="50">
        <f t="shared" si="4"/>
        <v>3</v>
      </c>
      <c r="M184" s="50">
        <f t="shared" si="5"/>
        <v>3</v>
      </c>
    </row>
    <row r="185" spans="1:13" x14ac:dyDescent="0.2">
      <c r="A185" s="49" t="s">
        <v>190</v>
      </c>
      <c r="B185" s="49" t="s">
        <v>587</v>
      </c>
      <c r="G185" s="51"/>
      <c r="I185" s="50">
        <v>5</v>
      </c>
      <c r="J185" s="50">
        <v>3</v>
      </c>
      <c r="L185" s="50">
        <f t="shared" si="4"/>
        <v>8</v>
      </c>
      <c r="M185" s="50">
        <f t="shared" si="5"/>
        <v>8</v>
      </c>
    </row>
    <row r="186" spans="1:13" x14ac:dyDescent="0.2">
      <c r="A186" s="49" t="s">
        <v>191</v>
      </c>
      <c r="B186" s="49" t="s">
        <v>588</v>
      </c>
      <c r="G186" s="51"/>
      <c r="H186" s="50">
        <v>5</v>
      </c>
      <c r="J186" s="50">
        <v>3</v>
      </c>
      <c r="L186" s="50">
        <f t="shared" si="4"/>
        <v>8</v>
      </c>
      <c r="M186" s="50">
        <f t="shared" si="5"/>
        <v>8</v>
      </c>
    </row>
    <row r="187" spans="1:13" x14ac:dyDescent="0.2">
      <c r="A187" s="49" t="s">
        <v>192</v>
      </c>
      <c r="B187" s="49" t="s">
        <v>589</v>
      </c>
      <c r="C187" s="50">
        <v>8</v>
      </c>
      <c r="E187" s="50">
        <v>3</v>
      </c>
      <c r="F187" s="50">
        <v>5</v>
      </c>
      <c r="G187" s="51"/>
      <c r="I187" s="50">
        <v>5</v>
      </c>
      <c r="L187" s="50">
        <f t="shared" si="4"/>
        <v>21</v>
      </c>
      <c r="M187" s="50">
        <f t="shared" si="5"/>
        <v>21</v>
      </c>
    </row>
    <row r="188" spans="1:13" x14ac:dyDescent="0.2">
      <c r="A188" s="49" t="s">
        <v>193</v>
      </c>
      <c r="B188" s="49" t="s">
        <v>590</v>
      </c>
      <c r="D188" s="50">
        <v>3</v>
      </c>
      <c r="E188" s="50">
        <v>3</v>
      </c>
      <c r="F188" s="50">
        <v>5</v>
      </c>
      <c r="G188" s="51">
        <v>5</v>
      </c>
      <c r="J188" s="50">
        <v>3</v>
      </c>
      <c r="L188" s="50">
        <f t="shared" si="4"/>
        <v>19</v>
      </c>
      <c r="M188" s="50">
        <f t="shared" si="5"/>
        <v>19</v>
      </c>
    </row>
    <row r="189" spans="1:13" x14ac:dyDescent="0.2">
      <c r="A189" s="49" t="s">
        <v>194</v>
      </c>
      <c r="B189" s="49" t="s">
        <v>591</v>
      </c>
      <c r="G189" s="51">
        <v>5</v>
      </c>
      <c r="H189" s="50">
        <v>5</v>
      </c>
      <c r="J189" s="50">
        <v>3</v>
      </c>
      <c r="L189" s="50">
        <f t="shared" si="4"/>
        <v>13</v>
      </c>
      <c r="M189" s="50">
        <f t="shared" si="5"/>
        <v>13</v>
      </c>
    </row>
    <row r="190" spans="1:13" x14ac:dyDescent="0.2">
      <c r="A190" s="49" t="s">
        <v>195</v>
      </c>
      <c r="B190" s="49" t="s">
        <v>592</v>
      </c>
      <c r="C190" s="50">
        <v>8</v>
      </c>
      <c r="D190" s="50">
        <v>3</v>
      </c>
      <c r="E190" s="50">
        <v>3</v>
      </c>
      <c r="G190" s="51"/>
      <c r="I190" s="50">
        <v>5</v>
      </c>
      <c r="L190" s="50">
        <f t="shared" si="4"/>
        <v>19</v>
      </c>
      <c r="M190" s="50">
        <f t="shared" si="5"/>
        <v>19</v>
      </c>
    </row>
    <row r="191" spans="1:13" x14ac:dyDescent="0.2">
      <c r="A191" s="49" t="s">
        <v>196</v>
      </c>
      <c r="B191" s="49" t="s">
        <v>593</v>
      </c>
      <c r="F191" s="50">
        <v>5</v>
      </c>
      <c r="G191" s="51">
        <v>5</v>
      </c>
      <c r="H191" s="50">
        <v>5</v>
      </c>
      <c r="I191" s="50">
        <v>5</v>
      </c>
      <c r="L191" s="50">
        <f t="shared" si="4"/>
        <v>20</v>
      </c>
      <c r="M191" s="50">
        <f t="shared" si="5"/>
        <v>20</v>
      </c>
    </row>
    <row r="192" spans="1:13" x14ac:dyDescent="0.2">
      <c r="A192" s="49" t="s">
        <v>197</v>
      </c>
      <c r="B192" s="49" t="s">
        <v>594</v>
      </c>
      <c r="E192" s="50">
        <v>3</v>
      </c>
      <c r="F192" s="50">
        <v>5</v>
      </c>
      <c r="G192" s="51"/>
      <c r="J192" s="50">
        <v>3</v>
      </c>
      <c r="L192" s="50">
        <f t="shared" si="4"/>
        <v>11</v>
      </c>
      <c r="M192" s="50">
        <f t="shared" si="5"/>
        <v>11</v>
      </c>
    </row>
    <row r="193" spans="1:13" x14ac:dyDescent="0.2">
      <c r="A193" s="49" t="s">
        <v>198</v>
      </c>
      <c r="B193" s="49" t="s">
        <v>595</v>
      </c>
      <c r="C193" s="50">
        <v>8</v>
      </c>
      <c r="D193" s="50">
        <v>3</v>
      </c>
      <c r="G193" s="51"/>
      <c r="H193" s="50">
        <v>5</v>
      </c>
      <c r="L193" s="50">
        <f t="shared" si="4"/>
        <v>16</v>
      </c>
      <c r="M193" s="50">
        <f t="shared" si="5"/>
        <v>16</v>
      </c>
    </row>
    <row r="194" spans="1:13" x14ac:dyDescent="0.2">
      <c r="A194" s="49" t="s">
        <v>199</v>
      </c>
      <c r="B194" s="49" t="s">
        <v>596</v>
      </c>
      <c r="G194" s="51"/>
      <c r="H194" s="50">
        <v>5</v>
      </c>
      <c r="L194" s="50">
        <f t="shared" ref="L194:L257" si="6">SUM(C194:J194)</f>
        <v>5</v>
      </c>
      <c r="M194" s="50">
        <f t="shared" si="5"/>
        <v>5</v>
      </c>
    </row>
    <row r="195" spans="1:13" x14ac:dyDescent="0.2">
      <c r="A195" s="49" t="s">
        <v>200</v>
      </c>
      <c r="B195" s="49" t="s">
        <v>597</v>
      </c>
      <c r="C195" s="50">
        <v>8</v>
      </c>
      <c r="E195" s="50">
        <v>3</v>
      </c>
      <c r="F195" s="50">
        <v>5</v>
      </c>
      <c r="G195" s="51"/>
      <c r="I195" s="50">
        <v>5</v>
      </c>
      <c r="L195" s="50">
        <f t="shared" si="6"/>
        <v>21</v>
      </c>
      <c r="M195" s="50">
        <f t="shared" ref="M195:M258" si="7">IF(L195&lt;22,L195,21)</f>
        <v>21</v>
      </c>
    </row>
    <row r="196" spans="1:13" x14ac:dyDescent="0.2">
      <c r="A196" s="49" t="s">
        <v>201</v>
      </c>
      <c r="B196" s="49" t="s">
        <v>598</v>
      </c>
      <c r="C196" s="50">
        <v>8</v>
      </c>
      <c r="D196" s="50">
        <v>3</v>
      </c>
      <c r="E196" s="50">
        <v>3</v>
      </c>
      <c r="G196" s="51">
        <v>5</v>
      </c>
      <c r="I196" s="50">
        <v>5</v>
      </c>
      <c r="L196" s="50">
        <f t="shared" si="6"/>
        <v>24</v>
      </c>
      <c r="M196" s="50">
        <f t="shared" si="7"/>
        <v>21</v>
      </c>
    </row>
    <row r="197" spans="1:13" x14ac:dyDescent="0.2">
      <c r="A197" s="49" t="s">
        <v>202</v>
      </c>
      <c r="B197" s="49" t="s">
        <v>599</v>
      </c>
      <c r="C197" s="50">
        <v>8</v>
      </c>
      <c r="F197" s="50">
        <v>5</v>
      </c>
      <c r="G197" s="51"/>
      <c r="I197" s="50">
        <v>5</v>
      </c>
      <c r="J197" s="50">
        <v>3</v>
      </c>
      <c r="L197" s="50">
        <f t="shared" si="6"/>
        <v>21</v>
      </c>
      <c r="M197" s="50">
        <f t="shared" si="7"/>
        <v>21</v>
      </c>
    </row>
    <row r="198" spans="1:13" x14ac:dyDescent="0.2">
      <c r="A198" s="49" t="s">
        <v>203</v>
      </c>
      <c r="B198" s="49" t="s">
        <v>600</v>
      </c>
      <c r="G198" s="51"/>
      <c r="J198" s="50">
        <v>3</v>
      </c>
      <c r="L198" s="50">
        <f t="shared" si="6"/>
        <v>3</v>
      </c>
      <c r="M198" s="50">
        <f t="shared" si="7"/>
        <v>3</v>
      </c>
    </row>
    <row r="199" spans="1:13" x14ac:dyDescent="0.2">
      <c r="A199" s="49" t="s">
        <v>204</v>
      </c>
      <c r="B199" s="49" t="s">
        <v>601</v>
      </c>
      <c r="G199" s="51"/>
      <c r="L199" s="50">
        <f t="shared" si="6"/>
        <v>0</v>
      </c>
      <c r="M199" s="50">
        <f t="shared" si="7"/>
        <v>0</v>
      </c>
    </row>
    <row r="200" spans="1:13" x14ac:dyDescent="0.2">
      <c r="A200" s="49" t="s">
        <v>205</v>
      </c>
      <c r="B200" s="49" t="s">
        <v>602</v>
      </c>
      <c r="D200" s="50">
        <v>3</v>
      </c>
      <c r="F200" s="50">
        <v>5</v>
      </c>
      <c r="G200" s="51">
        <v>5</v>
      </c>
      <c r="I200" s="50">
        <v>5</v>
      </c>
      <c r="L200" s="50">
        <f t="shared" si="6"/>
        <v>18</v>
      </c>
      <c r="M200" s="50">
        <f t="shared" si="7"/>
        <v>18</v>
      </c>
    </row>
    <row r="201" spans="1:13" x14ac:dyDescent="0.2">
      <c r="A201" s="49" t="s">
        <v>206</v>
      </c>
      <c r="B201" s="49" t="s">
        <v>603</v>
      </c>
      <c r="G201" s="51"/>
      <c r="L201" s="50">
        <f t="shared" si="6"/>
        <v>0</v>
      </c>
      <c r="M201" s="50">
        <f t="shared" si="7"/>
        <v>0</v>
      </c>
    </row>
    <row r="202" spans="1:13" x14ac:dyDescent="0.2">
      <c r="A202" s="49" t="s">
        <v>207</v>
      </c>
      <c r="B202" s="49" t="s">
        <v>604</v>
      </c>
      <c r="C202" s="50">
        <v>8</v>
      </c>
      <c r="D202" s="50">
        <v>3</v>
      </c>
      <c r="F202" s="50">
        <v>5</v>
      </c>
      <c r="G202" s="51">
        <v>5</v>
      </c>
      <c r="H202" s="50">
        <v>5</v>
      </c>
      <c r="L202" s="50">
        <f t="shared" si="6"/>
        <v>26</v>
      </c>
      <c r="M202" s="50">
        <f t="shared" si="7"/>
        <v>21</v>
      </c>
    </row>
    <row r="203" spans="1:13" x14ac:dyDescent="0.2">
      <c r="A203" s="49" t="s">
        <v>208</v>
      </c>
      <c r="B203" s="49" t="s">
        <v>605</v>
      </c>
      <c r="D203" s="50">
        <v>3</v>
      </c>
      <c r="G203" s="51"/>
      <c r="I203" s="50">
        <v>5</v>
      </c>
      <c r="L203" s="50">
        <f t="shared" si="6"/>
        <v>8</v>
      </c>
      <c r="M203" s="50">
        <f t="shared" si="7"/>
        <v>8</v>
      </c>
    </row>
    <row r="204" spans="1:13" x14ac:dyDescent="0.2">
      <c r="A204" s="49" t="s">
        <v>209</v>
      </c>
      <c r="B204" s="49" t="s">
        <v>606</v>
      </c>
      <c r="C204" s="50">
        <v>8</v>
      </c>
      <c r="F204" s="50">
        <v>5</v>
      </c>
      <c r="G204" s="51"/>
      <c r="H204" s="50">
        <v>5</v>
      </c>
      <c r="I204" s="50">
        <v>5</v>
      </c>
      <c r="L204" s="50">
        <f t="shared" si="6"/>
        <v>23</v>
      </c>
      <c r="M204" s="50">
        <f t="shared" si="7"/>
        <v>21</v>
      </c>
    </row>
    <row r="205" spans="1:13" x14ac:dyDescent="0.2">
      <c r="A205" s="49" t="s">
        <v>210</v>
      </c>
      <c r="B205" s="49" t="s">
        <v>607</v>
      </c>
      <c r="C205" s="50">
        <v>8</v>
      </c>
      <c r="G205" s="51">
        <v>5</v>
      </c>
      <c r="H205" s="50">
        <v>5</v>
      </c>
      <c r="I205" s="50">
        <v>5</v>
      </c>
      <c r="L205" s="50">
        <f t="shared" si="6"/>
        <v>23</v>
      </c>
      <c r="M205" s="50">
        <f t="shared" si="7"/>
        <v>21</v>
      </c>
    </row>
    <row r="206" spans="1:13" x14ac:dyDescent="0.2">
      <c r="A206" s="49" t="s">
        <v>211</v>
      </c>
      <c r="B206" s="49" t="s">
        <v>608</v>
      </c>
      <c r="E206" s="50">
        <v>3</v>
      </c>
      <c r="G206" s="51"/>
      <c r="H206" s="50">
        <v>5</v>
      </c>
      <c r="I206" s="50">
        <v>5</v>
      </c>
      <c r="L206" s="50">
        <f t="shared" si="6"/>
        <v>13</v>
      </c>
      <c r="M206" s="50">
        <f t="shared" si="7"/>
        <v>13</v>
      </c>
    </row>
    <row r="207" spans="1:13" x14ac:dyDescent="0.2">
      <c r="A207" s="49" t="s">
        <v>212</v>
      </c>
      <c r="B207" s="49" t="s">
        <v>609</v>
      </c>
      <c r="G207" s="51"/>
      <c r="L207" s="50">
        <f t="shared" si="6"/>
        <v>0</v>
      </c>
      <c r="M207" s="50">
        <f t="shared" si="7"/>
        <v>0</v>
      </c>
    </row>
    <row r="208" spans="1:13" x14ac:dyDescent="0.2">
      <c r="A208" s="49" t="s">
        <v>213</v>
      </c>
      <c r="B208" s="49" t="s">
        <v>610</v>
      </c>
      <c r="F208" s="50">
        <v>5</v>
      </c>
      <c r="G208" s="51"/>
      <c r="J208" s="50">
        <v>3</v>
      </c>
      <c r="L208" s="50">
        <f t="shared" si="6"/>
        <v>8</v>
      </c>
      <c r="M208" s="50">
        <f t="shared" si="7"/>
        <v>8</v>
      </c>
    </row>
    <row r="209" spans="1:13" x14ac:dyDescent="0.2">
      <c r="A209" s="49" t="s">
        <v>214</v>
      </c>
      <c r="B209" s="49" t="s">
        <v>611</v>
      </c>
      <c r="G209" s="51"/>
      <c r="L209" s="50">
        <f t="shared" si="6"/>
        <v>0</v>
      </c>
      <c r="M209" s="50">
        <f t="shared" si="7"/>
        <v>0</v>
      </c>
    </row>
    <row r="210" spans="1:13" x14ac:dyDescent="0.2">
      <c r="A210" s="49" t="s">
        <v>215</v>
      </c>
      <c r="B210" s="49" t="s">
        <v>612</v>
      </c>
      <c r="D210" s="50">
        <v>3</v>
      </c>
      <c r="F210" s="50">
        <v>5</v>
      </c>
      <c r="G210" s="51"/>
      <c r="L210" s="50">
        <f t="shared" si="6"/>
        <v>8</v>
      </c>
      <c r="M210" s="50">
        <f t="shared" si="7"/>
        <v>8</v>
      </c>
    </row>
    <row r="211" spans="1:13" x14ac:dyDescent="0.2">
      <c r="A211" s="49" t="s">
        <v>217</v>
      </c>
      <c r="B211" s="49" t="s">
        <v>613</v>
      </c>
      <c r="E211" s="50">
        <v>3</v>
      </c>
      <c r="F211" s="50">
        <v>5</v>
      </c>
      <c r="G211" s="51">
        <v>5</v>
      </c>
      <c r="I211" s="50">
        <v>5</v>
      </c>
      <c r="J211" s="50">
        <v>3</v>
      </c>
      <c r="L211" s="50">
        <f t="shared" si="6"/>
        <v>21</v>
      </c>
      <c r="M211" s="50">
        <f t="shared" si="7"/>
        <v>21</v>
      </c>
    </row>
    <row r="212" spans="1:13" x14ac:dyDescent="0.2">
      <c r="A212" s="49" t="s">
        <v>218</v>
      </c>
      <c r="B212" s="49" t="s">
        <v>614</v>
      </c>
      <c r="C212" s="50">
        <v>8</v>
      </c>
      <c r="F212" s="50">
        <v>5</v>
      </c>
      <c r="G212" s="51"/>
      <c r="H212" s="50">
        <v>5</v>
      </c>
      <c r="I212" s="50">
        <v>5</v>
      </c>
      <c r="L212" s="50">
        <f t="shared" si="6"/>
        <v>23</v>
      </c>
      <c r="M212" s="50">
        <f t="shared" si="7"/>
        <v>21</v>
      </c>
    </row>
    <row r="213" spans="1:13" x14ac:dyDescent="0.2">
      <c r="A213" s="49" t="s">
        <v>219</v>
      </c>
      <c r="B213" s="49" t="s">
        <v>615</v>
      </c>
      <c r="C213" s="50">
        <v>8</v>
      </c>
      <c r="F213" s="50">
        <v>5</v>
      </c>
      <c r="G213" s="51"/>
      <c r="H213" s="50">
        <v>5</v>
      </c>
      <c r="I213" s="50">
        <v>5</v>
      </c>
      <c r="L213" s="50">
        <f t="shared" si="6"/>
        <v>23</v>
      </c>
      <c r="M213" s="50">
        <f t="shared" si="7"/>
        <v>21</v>
      </c>
    </row>
    <row r="214" spans="1:13" x14ac:dyDescent="0.2">
      <c r="A214" s="49" t="s">
        <v>220</v>
      </c>
      <c r="B214" s="49" t="s">
        <v>616</v>
      </c>
      <c r="E214" s="50">
        <v>3</v>
      </c>
      <c r="F214" s="50">
        <v>5</v>
      </c>
      <c r="G214" s="51"/>
      <c r="L214" s="50">
        <f t="shared" si="6"/>
        <v>8</v>
      </c>
      <c r="M214" s="50">
        <f t="shared" si="7"/>
        <v>8</v>
      </c>
    </row>
    <row r="215" spans="1:13" x14ac:dyDescent="0.2">
      <c r="A215" s="49" t="s">
        <v>221</v>
      </c>
      <c r="B215" s="49" t="s">
        <v>617</v>
      </c>
      <c r="G215" s="51"/>
      <c r="J215" s="50">
        <v>3</v>
      </c>
      <c r="L215" s="50">
        <f t="shared" si="6"/>
        <v>3</v>
      </c>
      <c r="M215" s="50">
        <f t="shared" si="7"/>
        <v>3</v>
      </c>
    </row>
    <row r="216" spans="1:13" x14ac:dyDescent="0.2">
      <c r="A216" s="49" t="s">
        <v>222</v>
      </c>
      <c r="B216" s="49" t="s">
        <v>618</v>
      </c>
      <c r="C216" s="50">
        <v>8</v>
      </c>
      <c r="D216" s="50">
        <v>3</v>
      </c>
      <c r="G216" s="51"/>
      <c r="I216" s="50">
        <v>5</v>
      </c>
      <c r="L216" s="50">
        <f t="shared" si="6"/>
        <v>16</v>
      </c>
      <c r="M216" s="50">
        <f t="shared" si="7"/>
        <v>16</v>
      </c>
    </row>
    <row r="217" spans="1:13" x14ac:dyDescent="0.2">
      <c r="A217" s="49" t="s">
        <v>224</v>
      </c>
      <c r="B217" s="49" t="s">
        <v>619</v>
      </c>
      <c r="C217" s="50">
        <v>8</v>
      </c>
      <c r="D217" s="50">
        <v>3</v>
      </c>
      <c r="F217" s="50">
        <v>5</v>
      </c>
      <c r="G217" s="51">
        <v>5</v>
      </c>
      <c r="I217" s="50">
        <v>5</v>
      </c>
      <c r="J217" s="50">
        <v>3</v>
      </c>
      <c r="L217" s="50">
        <f t="shared" si="6"/>
        <v>29</v>
      </c>
      <c r="M217" s="50">
        <f t="shared" si="7"/>
        <v>21</v>
      </c>
    </row>
    <row r="218" spans="1:13" x14ac:dyDescent="0.2">
      <c r="A218" s="49" t="s">
        <v>225</v>
      </c>
      <c r="B218" s="49" t="s">
        <v>620</v>
      </c>
      <c r="F218" s="50">
        <v>5</v>
      </c>
      <c r="G218" s="51">
        <v>5</v>
      </c>
      <c r="L218" s="50">
        <f t="shared" si="6"/>
        <v>10</v>
      </c>
      <c r="M218" s="50">
        <f t="shared" si="7"/>
        <v>10</v>
      </c>
    </row>
    <row r="219" spans="1:13" x14ac:dyDescent="0.2">
      <c r="A219" s="49" t="s">
        <v>226</v>
      </c>
      <c r="B219" s="49" t="s">
        <v>621</v>
      </c>
      <c r="G219" s="51"/>
      <c r="L219" s="50">
        <f t="shared" si="6"/>
        <v>0</v>
      </c>
      <c r="M219" s="50">
        <f t="shared" si="7"/>
        <v>0</v>
      </c>
    </row>
    <row r="220" spans="1:13" x14ac:dyDescent="0.2">
      <c r="A220" s="49" t="s">
        <v>227</v>
      </c>
      <c r="B220" s="49" t="s">
        <v>622</v>
      </c>
      <c r="F220" s="50">
        <v>5</v>
      </c>
      <c r="G220" s="51"/>
      <c r="I220" s="50">
        <v>5</v>
      </c>
      <c r="L220" s="50">
        <f t="shared" si="6"/>
        <v>10</v>
      </c>
      <c r="M220" s="50">
        <f t="shared" si="7"/>
        <v>10</v>
      </c>
    </row>
    <row r="221" spans="1:13" x14ac:dyDescent="0.2">
      <c r="A221" s="49" t="s">
        <v>228</v>
      </c>
      <c r="B221" s="49" t="s">
        <v>623</v>
      </c>
      <c r="E221" s="50">
        <v>3</v>
      </c>
      <c r="F221" s="50">
        <v>5</v>
      </c>
      <c r="G221" s="51"/>
      <c r="L221" s="50">
        <f t="shared" si="6"/>
        <v>8</v>
      </c>
      <c r="M221" s="50">
        <f t="shared" si="7"/>
        <v>8</v>
      </c>
    </row>
    <row r="222" spans="1:13" x14ac:dyDescent="0.2">
      <c r="A222" s="49" t="s">
        <v>229</v>
      </c>
      <c r="B222" s="49" t="s">
        <v>624</v>
      </c>
      <c r="G222" s="51"/>
      <c r="L222" s="50">
        <f t="shared" si="6"/>
        <v>0</v>
      </c>
      <c r="M222" s="50">
        <f t="shared" si="7"/>
        <v>0</v>
      </c>
    </row>
    <row r="223" spans="1:13" x14ac:dyDescent="0.2">
      <c r="A223" s="49" t="s">
        <v>230</v>
      </c>
      <c r="B223" s="49" t="s">
        <v>625</v>
      </c>
      <c r="C223" s="50">
        <v>8</v>
      </c>
      <c r="E223" s="50">
        <v>3</v>
      </c>
      <c r="G223" s="51"/>
      <c r="H223" s="50">
        <v>5</v>
      </c>
      <c r="I223" s="50">
        <v>5</v>
      </c>
      <c r="L223" s="50">
        <f t="shared" si="6"/>
        <v>21</v>
      </c>
      <c r="M223" s="50">
        <f t="shared" si="7"/>
        <v>21</v>
      </c>
    </row>
    <row r="224" spans="1:13" x14ac:dyDescent="0.2">
      <c r="A224" s="49" t="s">
        <v>231</v>
      </c>
      <c r="B224" s="49" t="s">
        <v>626</v>
      </c>
      <c r="D224" s="50">
        <v>3</v>
      </c>
      <c r="E224" s="50">
        <v>3</v>
      </c>
      <c r="F224" s="50">
        <v>5</v>
      </c>
      <c r="G224" s="51"/>
      <c r="H224" s="50">
        <v>5</v>
      </c>
      <c r="I224" s="50">
        <v>5</v>
      </c>
      <c r="L224" s="50">
        <f t="shared" si="6"/>
        <v>21</v>
      </c>
      <c r="M224" s="50">
        <f t="shared" si="7"/>
        <v>21</v>
      </c>
    </row>
    <row r="225" spans="1:13" x14ac:dyDescent="0.2">
      <c r="A225" s="49" t="s">
        <v>232</v>
      </c>
      <c r="B225" s="49" t="s">
        <v>627</v>
      </c>
      <c r="C225" s="50">
        <v>8</v>
      </c>
      <c r="D225" s="50">
        <v>3</v>
      </c>
      <c r="G225" s="51">
        <v>5</v>
      </c>
      <c r="I225" s="50">
        <v>5</v>
      </c>
      <c r="J225" s="50">
        <v>3</v>
      </c>
      <c r="L225" s="50">
        <f t="shared" si="6"/>
        <v>24</v>
      </c>
      <c r="M225" s="50">
        <f t="shared" si="7"/>
        <v>21</v>
      </c>
    </row>
    <row r="226" spans="1:13" x14ac:dyDescent="0.2">
      <c r="A226" s="49" t="s">
        <v>233</v>
      </c>
      <c r="B226" s="49" t="s">
        <v>628</v>
      </c>
      <c r="F226" s="50">
        <v>5</v>
      </c>
      <c r="G226" s="51">
        <v>5</v>
      </c>
      <c r="I226" s="50">
        <v>5</v>
      </c>
      <c r="L226" s="50">
        <f t="shared" si="6"/>
        <v>15</v>
      </c>
      <c r="M226" s="50">
        <f t="shared" si="7"/>
        <v>15</v>
      </c>
    </row>
    <row r="227" spans="1:13" x14ac:dyDescent="0.2">
      <c r="A227" s="49" t="s">
        <v>234</v>
      </c>
      <c r="B227" s="49" t="s">
        <v>629</v>
      </c>
      <c r="G227" s="51"/>
      <c r="L227" s="50">
        <f t="shared" si="6"/>
        <v>0</v>
      </c>
      <c r="M227" s="50">
        <f t="shared" si="7"/>
        <v>0</v>
      </c>
    </row>
    <row r="228" spans="1:13" x14ac:dyDescent="0.2">
      <c r="A228" s="49" t="s">
        <v>235</v>
      </c>
      <c r="B228" s="49" t="s">
        <v>630</v>
      </c>
      <c r="G228" s="51"/>
      <c r="H228" s="50">
        <v>5</v>
      </c>
      <c r="L228" s="50">
        <f t="shared" si="6"/>
        <v>5</v>
      </c>
      <c r="M228" s="50">
        <f t="shared" si="7"/>
        <v>5</v>
      </c>
    </row>
    <row r="229" spans="1:13" x14ac:dyDescent="0.2">
      <c r="A229" s="49" t="s">
        <v>236</v>
      </c>
      <c r="B229" s="49" t="s">
        <v>631</v>
      </c>
      <c r="C229" s="50">
        <v>8</v>
      </c>
      <c r="D229" s="50">
        <v>3</v>
      </c>
      <c r="G229" s="51">
        <v>5</v>
      </c>
      <c r="H229" s="50">
        <v>5</v>
      </c>
      <c r="L229" s="50">
        <f t="shared" si="6"/>
        <v>21</v>
      </c>
      <c r="M229" s="50">
        <f t="shared" si="7"/>
        <v>21</v>
      </c>
    </row>
    <row r="230" spans="1:13" x14ac:dyDescent="0.2">
      <c r="A230" s="49" t="s">
        <v>399</v>
      </c>
      <c r="B230" s="49" t="s">
        <v>237</v>
      </c>
      <c r="G230" s="51"/>
      <c r="L230" s="50">
        <f t="shared" si="6"/>
        <v>0</v>
      </c>
      <c r="M230" s="50">
        <f t="shared" si="7"/>
        <v>0</v>
      </c>
    </row>
    <row r="231" spans="1:13" x14ac:dyDescent="0.2">
      <c r="A231" s="49" t="s">
        <v>238</v>
      </c>
      <c r="B231" s="49" t="s">
        <v>632</v>
      </c>
      <c r="C231" s="50">
        <v>8</v>
      </c>
      <c r="E231" s="50">
        <v>3</v>
      </c>
      <c r="F231" s="50">
        <v>5</v>
      </c>
      <c r="G231" s="51">
        <v>5</v>
      </c>
      <c r="L231" s="50">
        <f t="shared" si="6"/>
        <v>21</v>
      </c>
      <c r="M231" s="50">
        <f t="shared" si="7"/>
        <v>21</v>
      </c>
    </row>
    <row r="232" spans="1:13" x14ac:dyDescent="0.2">
      <c r="A232" s="49" t="s">
        <v>239</v>
      </c>
      <c r="B232" s="49" t="s">
        <v>633</v>
      </c>
      <c r="F232" s="50">
        <v>5</v>
      </c>
      <c r="G232" s="51">
        <v>5</v>
      </c>
      <c r="H232" s="50">
        <v>5</v>
      </c>
      <c r="I232" s="50">
        <v>5</v>
      </c>
      <c r="L232" s="50">
        <f t="shared" si="6"/>
        <v>20</v>
      </c>
      <c r="M232" s="50">
        <f t="shared" si="7"/>
        <v>20</v>
      </c>
    </row>
    <row r="233" spans="1:13" x14ac:dyDescent="0.2">
      <c r="A233" s="49" t="s">
        <v>240</v>
      </c>
      <c r="B233" s="49" t="s">
        <v>634</v>
      </c>
      <c r="G233" s="51"/>
      <c r="L233" s="50">
        <f t="shared" si="6"/>
        <v>0</v>
      </c>
      <c r="M233" s="50">
        <f t="shared" si="7"/>
        <v>0</v>
      </c>
    </row>
    <row r="234" spans="1:13" x14ac:dyDescent="0.2">
      <c r="A234" s="49" t="s">
        <v>241</v>
      </c>
      <c r="B234" s="49" t="s">
        <v>635</v>
      </c>
      <c r="G234" s="51"/>
      <c r="J234" s="50">
        <v>3</v>
      </c>
      <c r="L234" s="50">
        <f t="shared" si="6"/>
        <v>3</v>
      </c>
      <c r="M234" s="50">
        <f t="shared" si="7"/>
        <v>3</v>
      </c>
    </row>
    <row r="235" spans="1:13" x14ac:dyDescent="0.2">
      <c r="A235" s="49" t="s">
        <v>242</v>
      </c>
      <c r="B235" s="49" t="s">
        <v>636</v>
      </c>
      <c r="E235" s="50">
        <v>3</v>
      </c>
      <c r="F235" s="50">
        <v>5</v>
      </c>
      <c r="G235" s="51">
        <v>5</v>
      </c>
      <c r="L235" s="50">
        <f t="shared" si="6"/>
        <v>13</v>
      </c>
      <c r="M235" s="50">
        <f t="shared" si="7"/>
        <v>13</v>
      </c>
    </row>
    <row r="236" spans="1:13" x14ac:dyDescent="0.2">
      <c r="A236" s="49" t="s">
        <v>243</v>
      </c>
      <c r="B236" s="49" t="s">
        <v>637</v>
      </c>
      <c r="G236" s="51"/>
      <c r="L236" s="50">
        <f t="shared" si="6"/>
        <v>0</v>
      </c>
      <c r="M236" s="50">
        <f t="shared" si="7"/>
        <v>0</v>
      </c>
    </row>
    <row r="237" spans="1:13" x14ac:dyDescent="0.2">
      <c r="A237" s="49" t="s">
        <v>244</v>
      </c>
      <c r="B237" s="49" t="s">
        <v>638</v>
      </c>
      <c r="E237" s="50">
        <v>3</v>
      </c>
      <c r="F237" s="50">
        <v>5</v>
      </c>
      <c r="G237" s="51"/>
      <c r="I237" s="50">
        <v>5</v>
      </c>
      <c r="L237" s="50">
        <f t="shared" si="6"/>
        <v>13</v>
      </c>
      <c r="M237" s="50">
        <f t="shared" si="7"/>
        <v>13</v>
      </c>
    </row>
    <row r="238" spans="1:13" x14ac:dyDescent="0.2">
      <c r="A238" s="49" t="s">
        <v>400</v>
      </c>
      <c r="B238" s="49" t="s">
        <v>639</v>
      </c>
      <c r="C238" s="50">
        <v>8</v>
      </c>
      <c r="G238" s="51">
        <v>5</v>
      </c>
      <c r="H238" s="50">
        <v>5</v>
      </c>
      <c r="I238" s="50">
        <v>5</v>
      </c>
      <c r="L238" s="50">
        <f t="shared" si="6"/>
        <v>23</v>
      </c>
      <c r="M238" s="50">
        <f t="shared" si="7"/>
        <v>21</v>
      </c>
    </row>
    <row r="239" spans="1:13" x14ac:dyDescent="0.2">
      <c r="A239" s="49" t="s">
        <v>245</v>
      </c>
      <c r="B239" s="49" t="s">
        <v>640</v>
      </c>
      <c r="E239" s="50">
        <v>3</v>
      </c>
      <c r="F239" s="50">
        <v>5</v>
      </c>
      <c r="G239" s="51">
        <v>5</v>
      </c>
      <c r="I239" s="50">
        <v>5</v>
      </c>
      <c r="J239" s="50">
        <v>3</v>
      </c>
      <c r="L239" s="50">
        <f t="shared" si="6"/>
        <v>21</v>
      </c>
      <c r="M239" s="50">
        <f t="shared" si="7"/>
        <v>21</v>
      </c>
    </row>
    <row r="240" spans="1:13" x14ac:dyDescent="0.2">
      <c r="A240" s="49" t="s">
        <v>246</v>
      </c>
      <c r="B240" s="49" t="s">
        <v>641</v>
      </c>
      <c r="C240" s="50">
        <v>8</v>
      </c>
      <c r="D240" s="52">
        <v>3</v>
      </c>
      <c r="G240" s="51"/>
      <c r="H240" s="50">
        <v>5</v>
      </c>
      <c r="I240" s="52">
        <v>5</v>
      </c>
      <c r="L240" s="50">
        <f t="shared" si="6"/>
        <v>21</v>
      </c>
      <c r="M240" s="52">
        <f t="shared" si="7"/>
        <v>21</v>
      </c>
    </row>
    <row r="241" spans="1:13" x14ac:dyDescent="0.2">
      <c r="A241" s="49" t="s">
        <v>247</v>
      </c>
      <c r="B241" s="49" t="s">
        <v>642</v>
      </c>
      <c r="C241" s="50">
        <v>8</v>
      </c>
      <c r="D241" s="50">
        <v>3</v>
      </c>
      <c r="G241" s="51">
        <v>5</v>
      </c>
      <c r="I241" s="50">
        <v>5</v>
      </c>
      <c r="L241" s="50">
        <f t="shared" si="6"/>
        <v>21</v>
      </c>
      <c r="M241" s="50">
        <f t="shared" si="7"/>
        <v>21</v>
      </c>
    </row>
    <row r="242" spans="1:13" x14ac:dyDescent="0.2">
      <c r="A242" s="49" t="s">
        <v>401</v>
      </c>
      <c r="B242" s="49" t="s">
        <v>643</v>
      </c>
      <c r="D242" s="50">
        <v>3</v>
      </c>
      <c r="E242" s="50">
        <v>3</v>
      </c>
      <c r="G242" s="51">
        <v>5</v>
      </c>
      <c r="H242" s="50">
        <v>5</v>
      </c>
      <c r="I242" s="50">
        <v>5</v>
      </c>
      <c r="L242" s="50">
        <f t="shared" si="6"/>
        <v>21</v>
      </c>
      <c r="M242" s="50">
        <f t="shared" si="7"/>
        <v>21</v>
      </c>
    </row>
    <row r="243" spans="1:13" x14ac:dyDescent="0.2">
      <c r="A243" s="49" t="s">
        <v>248</v>
      </c>
      <c r="B243" s="49" t="s">
        <v>644</v>
      </c>
      <c r="F243" s="50">
        <v>5</v>
      </c>
      <c r="G243" s="51"/>
      <c r="I243" s="50">
        <v>5</v>
      </c>
      <c r="L243" s="50">
        <f t="shared" si="6"/>
        <v>10</v>
      </c>
      <c r="M243" s="50">
        <f t="shared" si="7"/>
        <v>10</v>
      </c>
    </row>
    <row r="244" spans="1:13" x14ac:dyDescent="0.2">
      <c r="A244" s="49" t="s">
        <v>249</v>
      </c>
      <c r="B244" s="49" t="s">
        <v>645</v>
      </c>
      <c r="F244" s="50">
        <v>5</v>
      </c>
      <c r="G244" s="51"/>
      <c r="L244" s="50">
        <f t="shared" si="6"/>
        <v>5</v>
      </c>
      <c r="M244" s="50">
        <f t="shared" si="7"/>
        <v>5</v>
      </c>
    </row>
    <row r="245" spans="1:13" x14ac:dyDescent="0.2">
      <c r="A245" s="49" t="s">
        <v>250</v>
      </c>
      <c r="B245" s="49" t="s">
        <v>646</v>
      </c>
      <c r="C245" s="50">
        <v>8</v>
      </c>
      <c r="F245" s="50">
        <v>5</v>
      </c>
      <c r="G245" s="51">
        <v>5</v>
      </c>
      <c r="H245" s="50">
        <v>5</v>
      </c>
      <c r="L245" s="50">
        <f t="shared" si="6"/>
        <v>23</v>
      </c>
      <c r="M245" s="50">
        <f t="shared" si="7"/>
        <v>21</v>
      </c>
    </row>
    <row r="246" spans="1:13" x14ac:dyDescent="0.2">
      <c r="A246" s="49" t="s">
        <v>251</v>
      </c>
      <c r="B246" s="49" t="s">
        <v>647</v>
      </c>
      <c r="C246" s="50">
        <v>8</v>
      </c>
      <c r="D246" s="50">
        <v>3</v>
      </c>
      <c r="E246" s="50">
        <v>3</v>
      </c>
      <c r="F246" s="50">
        <v>5</v>
      </c>
      <c r="G246" s="51">
        <v>5</v>
      </c>
      <c r="H246" s="50">
        <v>5</v>
      </c>
      <c r="L246" s="50">
        <f t="shared" si="6"/>
        <v>29</v>
      </c>
      <c r="M246" s="50">
        <f t="shared" si="7"/>
        <v>21</v>
      </c>
    </row>
    <row r="247" spans="1:13" x14ac:dyDescent="0.2">
      <c r="A247" s="49" t="s">
        <v>252</v>
      </c>
      <c r="B247" s="49" t="s">
        <v>648</v>
      </c>
      <c r="C247" s="50">
        <v>8</v>
      </c>
      <c r="F247" s="50">
        <v>5</v>
      </c>
      <c r="G247" s="51">
        <v>5</v>
      </c>
      <c r="I247" s="50">
        <v>5</v>
      </c>
      <c r="L247" s="50">
        <f t="shared" si="6"/>
        <v>23</v>
      </c>
      <c r="M247" s="50">
        <f t="shared" si="7"/>
        <v>21</v>
      </c>
    </row>
    <row r="248" spans="1:13" x14ac:dyDescent="0.2">
      <c r="A248" s="49" t="s">
        <v>253</v>
      </c>
      <c r="B248" s="49" t="s">
        <v>649</v>
      </c>
      <c r="F248" s="50">
        <v>5</v>
      </c>
      <c r="G248" s="51">
        <v>5</v>
      </c>
      <c r="L248" s="50">
        <f t="shared" si="6"/>
        <v>10</v>
      </c>
      <c r="M248" s="50">
        <f t="shared" si="7"/>
        <v>10</v>
      </c>
    </row>
    <row r="249" spans="1:13" x14ac:dyDescent="0.2">
      <c r="A249" s="49" t="s">
        <v>254</v>
      </c>
      <c r="B249" s="49" t="s">
        <v>650</v>
      </c>
      <c r="C249" s="50">
        <v>8</v>
      </c>
      <c r="E249" s="50">
        <v>3</v>
      </c>
      <c r="F249" s="50">
        <v>5</v>
      </c>
      <c r="G249" s="51">
        <v>5</v>
      </c>
      <c r="L249" s="50">
        <f t="shared" si="6"/>
        <v>21</v>
      </c>
      <c r="M249" s="50">
        <f t="shared" si="7"/>
        <v>21</v>
      </c>
    </row>
    <row r="250" spans="1:13" x14ac:dyDescent="0.2">
      <c r="A250" s="49" t="s">
        <v>255</v>
      </c>
      <c r="B250" s="49" t="s">
        <v>651</v>
      </c>
      <c r="C250" s="50">
        <v>8</v>
      </c>
      <c r="F250" s="50">
        <v>5</v>
      </c>
      <c r="H250" s="50">
        <v>5</v>
      </c>
      <c r="L250" s="50">
        <f t="shared" si="6"/>
        <v>18</v>
      </c>
      <c r="M250" s="50">
        <f t="shared" si="7"/>
        <v>18</v>
      </c>
    </row>
    <row r="251" spans="1:13" x14ac:dyDescent="0.2">
      <c r="A251" s="49" t="s">
        <v>256</v>
      </c>
      <c r="B251" s="49" t="s">
        <v>652</v>
      </c>
      <c r="I251" s="50">
        <v>5</v>
      </c>
      <c r="L251" s="50">
        <f t="shared" si="6"/>
        <v>5</v>
      </c>
      <c r="M251" s="50">
        <f t="shared" si="7"/>
        <v>5</v>
      </c>
    </row>
    <row r="252" spans="1:13" x14ac:dyDescent="0.2">
      <c r="A252" s="49" t="s">
        <v>257</v>
      </c>
      <c r="B252" s="49" t="s">
        <v>653</v>
      </c>
      <c r="C252" s="50">
        <v>8</v>
      </c>
      <c r="D252" s="50">
        <v>3</v>
      </c>
      <c r="E252" s="50">
        <v>3</v>
      </c>
      <c r="G252" s="51">
        <v>5</v>
      </c>
      <c r="I252" s="50">
        <v>5</v>
      </c>
      <c r="L252" s="50">
        <f t="shared" si="6"/>
        <v>24</v>
      </c>
      <c r="M252" s="50">
        <f t="shared" si="7"/>
        <v>21</v>
      </c>
    </row>
    <row r="253" spans="1:13" x14ac:dyDescent="0.2">
      <c r="A253" s="49" t="s">
        <v>258</v>
      </c>
      <c r="B253" s="49" t="s">
        <v>654</v>
      </c>
      <c r="G253" s="51"/>
      <c r="J253" s="50">
        <v>3</v>
      </c>
      <c r="L253" s="50">
        <f t="shared" si="6"/>
        <v>3</v>
      </c>
      <c r="M253" s="51">
        <f t="shared" si="7"/>
        <v>3</v>
      </c>
    </row>
    <row r="254" spans="1:13" x14ac:dyDescent="0.2">
      <c r="A254" s="49" t="s">
        <v>259</v>
      </c>
      <c r="B254" s="49" t="s">
        <v>655</v>
      </c>
      <c r="F254" s="50">
        <v>5</v>
      </c>
      <c r="G254" s="51">
        <v>5</v>
      </c>
      <c r="L254" s="50">
        <f t="shared" si="6"/>
        <v>10</v>
      </c>
      <c r="M254" s="50">
        <f t="shared" si="7"/>
        <v>10</v>
      </c>
    </row>
    <row r="255" spans="1:13" x14ac:dyDescent="0.2">
      <c r="A255" s="49" t="s">
        <v>260</v>
      </c>
      <c r="B255" s="49" t="s">
        <v>656</v>
      </c>
      <c r="G255" s="51"/>
      <c r="H255" s="50">
        <v>5</v>
      </c>
      <c r="L255" s="50">
        <f t="shared" si="6"/>
        <v>5</v>
      </c>
      <c r="M255" s="50">
        <f t="shared" si="7"/>
        <v>5</v>
      </c>
    </row>
    <row r="256" spans="1:13" x14ac:dyDescent="0.2">
      <c r="A256" s="49" t="s">
        <v>261</v>
      </c>
      <c r="B256" s="49" t="s">
        <v>657</v>
      </c>
      <c r="F256" s="50">
        <v>5</v>
      </c>
      <c r="G256" s="51"/>
      <c r="I256" s="50">
        <v>5</v>
      </c>
      <c r="L256" s="50">
        <f t="shared" si="6"/>
        <v>10</v>
      </c>
      <c r="M256" s="50">
        <f t="shared" si="7"/>
        <v>10</v>
      </c>
    </row>
    <row r="257" spans="1:13" x14ac:dyDescent="0.2">
      <c r="A257" s="49" t="s">
        <v>262</v>
      </c>
      <c r="B257" s="49" t="s">
        <v>658</v>
      </c>
      <c r="C257" s="50">
        <v>8</v>
      </c>
      <c r="E257" s="50">
        <v>3</v>
      </c>
      <c r="G257" s="51">
        <v>5</v>
      </c>
      <c r="I257" s="50">
        <v>5</v>
      </c>
      <c r="L257" s="50">
        <f t="shared" si="6"/>
        <v>21</v>
      </c>
      <c r="M257" s="50">
        <f t="shared" si="7"/>
        <v>21</v>
      </c>
    </row>
    <row r="258" spans="1:13" x14ac:dyDescent="0.2">
      <c r="A258" s="49" t="s">
        <v>263</v>
      </c>
      <c r="B258" s="49" t="s">
        <v>659</v>
      </c>
      <c r="C258" s="50">
        <v>8</v>
      </c>
      <c r="E258" s="50">
        <v>3</v>
      </c>
      <c r="F258" s="50">
        <v>5</v>
      </c>
      <c r="G258" s="51"/>
      <c r="I258" s="50">
        <v>5</v>
      </c>
      <c r="L258" s="50">
        <f t="shared" ref="L258:L321" si="8">SUM(C258:J258)</f>
        <v>21</v>
      </c>
      <c r="M258" s="50">
        <f t="shared" si="7"/>
        <v>21</v>
      </c>
    </row>
    <row r="259" spans="1:13" x14ac:dyDescent="0.2">
      <c r="A259" s="49" t="s">
        <v>264</v>
      </c>
      <c r="B259" s="49" t="s">
        <v>660</v>
      </c>
      <c r="F259" s="50">
        <v>5</v>
      </c>
      <c r="G259" s="51"/>
      <c r="L259" s="50">
        <f t="shared" si="8"/>
        <v>5</v>
      </c>
      <c r="M259" s="50">
        <f t="shared" ref="M259:M322" si="9">IF(L259&lt;22,L259,21)</f>
        <v>5</v>
      </c>
    </row>
    <row r="260" spans="1:13" x14ac:dyDescent="0.2">
      <c r="A260" s="49" t="s">
        <v>402</v>
      </c>
      <c r="B260" s="49" t="s">
        <v>661</v>
      </c>
      <c r="C260" s="50">
        <v>8</v>
      </c>
      <c r="E260" s="50">
        <v>3</v>
      </c>
      <c r="F260" s="50">
        <v>5</v>
      </c>
      <c r="G260" s="51"/>
      <c r="H260" s="50">
        <v>5</v>
      </c>
      <c r="I260" s="50">
        <v>5</v>
      </c>
      <c r="L260" s="50">
        <f t="shared" si="8"/>
        <v>26</v>
      </c>
      <c r="M260" s="50">
        <f t="shared" si="9"/>
        <v>21</v>
      </c>
    </row>
    <row r="261" spans="1:13" x14ac:dyDescent="0.2">
      <c r="A261" s="49" t="s">
        <v>265</v>
      </c>
      <c r="B261" s="49" t="s">
        <v>662</v>
      </c>
      <c r="G261" s="51"/>
      <c r="L261" s="50">
        <f t="shared" si="8"/>
        <v>0</v>
      </c>
      <c r="M261" s="50">
        <f t="shared" si="9"/>
        <v>0</v>
      </c>
    </row>
    <row r="262" spans="1:13" x14ac:dyDescent="0.2">
      <c r="A262" s="49" t="s">
        <v>266</v>
      </c>
      <c r="B262" s="49" t="s">
        <v>663</v>
      </c>
      <c r="C262" s="50">
        <v>8</v>
      </c>
      <c r="F262" s="50">
        <v>5</v>
      </c>
      <c r="G262" s="51"/>
      <c r="H262" s="50">
        <v>5</v>
      </c>
      <c r="L262" s="50">
        <f t="shared" si="8"/>
        <v>18</v>
      </c>
      <c r="M262" s="50">
        <f t="shared" si="9"/>
        <v>18</v>
      </c>
    </row>
    <row r="263" spans="1:13" x14ac:dyDescent="0.2">
      <c r="A263" s="49" t="s">
        <v>267</v>
      </c>
      <c r="B263" s="49" t="s">
        <v>664</v>
      </c>
      <c r="G263" s="51"/>
      <c r="L263" s="50">
        <f t="shared" si="8"/>
        <v>0</v>
      </c>
      <c r="M263" s="50">
        <f t="shared" si="9"/>
        <v>0</v>
      </c>
    </row>
    <row r="264" spans="1:13" x14ac:dyDescent="0.2">
      <c r="A264" s="49" t="s">
        <v>268</v>
      </c>
      <c r="B264" s="49" t="s">
        <v>665</v>
      </c>
      <c r="D264" s="50">
        <v>3</v>
      </c>
      <c r="F264" s="50">
        <v>5</v>
      </c>
      <c r="G264" s="51">
        <v>5</v>
      </c>
      <c r="I264" s="50">
        <v>5</v>
      </c>
      <c r="J264" s="50">
        <v>3</v>
      </c>
      <c r="L264" s="50">
        <f t="shared" si="8"/>
        <v>21</v>
      </c>
      <c r="M264" s="50">
        <f t="shared" si="9"/>
        <v>21</v>
      </c>
    </row>
    <row r="265" spans="1:13" x14ac:dyDescent="0.2">
      <c r="A265" s="49" t="s">
        <v>269</v>
      </c>
      <c r="B265" s="49" t="s">
        <v>666</v>
      </c>
      <c r="F265" s="50">
        <v>5</v>
      </c>
      <c r="G265" s="51"/>
      <c r="L265" s="50">
        <f t="shared" si="8"/>
        <v>5</v>
      </c>
      <c r="M265" s="50">
        <f t="shared" si="9"/>
        <v>5</v>
      </c>
    </row>
    <row r="266" spans="1:13" x14ac:dyDescent="0.2">
      <c r="A266" s="49" t="s">
        <v>270</v>
      </c>
      <c r="B266" s="49" t="s">
        <v>667</v>
      </c>
      <c r="C266" s="50">
        <v>8</v>
      </c>
      <c r="G266" s="51">
        <v>5</v>
      </c>
      <c r="H266" s="50">
        <v>5</v>
      </c>
      <c r="I266" s="50">
        <v>5</v>
      </c>
      <c r="L266" s="50">
        <f t="shared" si="8"/>
        <v>23</v>
      </c>
      <c r="M266" s="50">
        <f t="shared" si="9"/>
        <v>21</v>
      </c>
    </row>
    <row r="267" spans="1:13" x14ac:dyDescent="0.2">
      <c r="A267" s="49" t="s">
        <v>271</v>
      </c>
      <c r="B267" s="49" t="s">
        <v>668</v>
      </c>
      <c r="C267" s="50">
        <v>8</v>
      </c>
      <c r="E267" s="50">
        <v>3</v>
      </c>
      <c r="F267" s="50">
        <v>5</v>
      </c>
      <c r="G267" s="51"/>
      <c r="H267" s="50">
        <v>5</v>
      </c>
      <c r="L267" s="50">
        <f t="shared" si="8"/>
        <v>21</v>
      </c>
      <c r="M267" s="50">
        <f t="shared" si="9"/>
        <v>21</v>
      </c>
    </row>
    <row r="268" spans="1:13" x14ac:dyDescent="0.2">
      <c r="A268" s="49" t="s">
        <v>272</v>
      </c>
      <c r="B268" s="49" t="s">
        <v>669</v>
      </c>
      <c r="G268" s="51"/>
      <c r="L268" s="50">
        <f t="shared" si="8"/>
        <v>0</v>
      </c>
      <c r="M268" s="50">
        <f t="shared" si="9"/>
        <v>0</v>
      </c>
    </row>
    <row r="269" spans="1:13" x14ac:dyDescent="0.2">
      <c r="A269" s="49" t="s">
        <v>403</v>
      </c>
      <c r="B269" s="49" t="s">
        <v>779</v>
      </c>
      <c r="G269" s="51"/>
      <c r="L269" s="50">
        <f t="shared" si="8"/>
        <v>0</v>
      </c>
      <c r="M269" s="50">
        <f t="shared" si="9"/>
        <v>0</v>
      </c>
    </row>
    <row r="270" spans="1:13" x14ac:dyDescent="0.2">
      <c r="A270" s="49" t="s">
        <v>273</v>
      </c>
      <c r="B270" s="49" t="s">
        <v>670</v>
      </c>
      <c r="D270" s="50">
        <v>3</v>
      </c>
      <c r="F270" s="50">
        <v>5</v>
      </c>
      <c r="G270" s="51">
        <v>5</v>
      </c>
      <c r="I270" s="50">
        <v>5</v>
      </c>
      <c r="J270" s="50">
        <v>3</v>
      </c>
      <c r="L270" s="50">
        <f t="shared" si="8"/>
        <v>21</v>
      </c>
      <c r="M270" s="50">
        <f t="shared" si="9"/>
        <v>21</v>
      </c>
    </row>
    <row r="271" spans="1:13" x14ac:dyDescent="0.2">
      <c r="A271" s="49" t="s">
        <v>274</v>
      </c>
      <c r="B271" s="49" t="s">
        <v>671</v>
      </c>
      <c r="G271" s="51"/>
      <c r="L271" s="50">
        <f t="shared" si="8"/>
        <v>0</v>
      </c>
      <c r="M271" s="50">
        <f t="shared" si="9"/>
        <v>0</v>
      </c>
    </row>
    <row r="272" spans="1:13" x14ac:dyDescent="0.2">
      <c r="A272" s="49" t="s">
        <v>275</v>
      </c>
      <c r="B272" s="49" t="s">
        <v>672</v>
      </c>
      <c r="G272" s="51"/>
      <c r="L272" s="50">
        <f t="shared" si="8"/>
        <v>0</v>
      </c>
      <c r="M272" s="50">
        <f t="shared" si="9"/>
        <v>0</v>
      </c>
    </row>
    <row r="273" spans="1:13" x14ac:dyDescent="0.2">
      <c r="A273" s="49" t="s">
        <v>276</v>
      </c>
      <c r="B273" s="49" t="s">
        <v>673</v>
      </c>
      <c r="G273" s="51"/>
      <c r="L273" s="50">
        <f t="shared" si="8"/>
        <v>0</v>
      </c>
      <c r="M273" s="50">
        <f t="shared" si="9"/>
        <v>0</v>
      </c>
    </row>
    <row r="274" spans="1:13" x14ac:dyDescent="0.2">
      <c r="A274" s="49" t="s">
        <v>277</v>
      </c>
      <c r="B274" s="49" t="s">
        <v>674</v>
      </c>
      <c r="C274" s="50">
        <v>8</v>
      </c>
      <c r="D274" s="50">
        <v>3</v>
      </c>
      <c r="F274" s="50">
        <v>5</v>
      </c>
      <c r="G274" s="51">
        <v>5</v>
      </c>
      <c r="H274" s="50">
        <v>5</v>
      </c>
      <c r="I274" s="50">
        <v>5</v>
      </c>
      <c r="L274" s="50">
        <f t="shared" si="8"/>
        <v>31</v>
      </c>
      <c r="M274" s="50">
        <f t="shared" si="9"/>
        <v>21</v>
      </c>
    </row>
    <row r="275" spans="1:13" x14ac:dyDescent="0.2">
      <c r="A275" s="49" t="s">
        <v>278</v>
      </c>
      <c r="B275" s="49" t="s">
        <v>675</v>
      </c>
      <c r="C275" s="50">
        <v>8</v>
      </c>
      <c r="D275" s="50">
        <v>3</v>
      </c>
      <c r="G275" s="51">
        <v>5</v>
      </c>
      <c r="L275" s="50">
        <f t="shared" si="8"/>
        <v>16</v>
      </c>
      <c r="M275" s="50">
        <f t="shared" si="9"/>
        <v>16</v>
      </c>
    </row>
    <row r="276" spans="1:13" x14ac:dyDescent="0.2">
      <c r="A276" s="49" t="s">
        <v>279</v>
      </c>
      <c r="B276" s="49" t="s">
        <v>676</v>
      </c>
      <c r="C276" s="50">
        <v>8</v>
      </c>
      <c r="E276" s="50">
        <v>3</v>
      </c>
      <c r="F276" s="50">
        <v>5</v>
      </c>
      <c r="G276" s="51"/>
      <c r="I276" s="50">
        <v>5</v>
      </c>
      <c r="L276" s="50">
        <f t="shared" si="8"/>
        <v>21</v>
      </c>
      <c r="M276" s="50">
        <f t="shared" si="9"/>
        <v>21</v>
      </c>
    </row>
    <row r="277" spans="1:13" x14ac:dyDescent="0.2">
      <c r="A277" s="49" t="s">
        <v>280</v>
      </c>
      <c r="B277" s="49" t="s">
        <v>677</v>
      </c>
      <c r="G277" s="51"/>
      <c r="L277" s="50">
        <f t="shared" si="8"/>
        <v>0</v>
      </c>
      <c r="M277" s="50">
        <f t="shared" si="9"/>
        <v>0</v>
      </c>
    </row>
    <row r="278" spans="1:13" x14ac:dyDescent="0.2">
      <c r="A278" s="49" t="s">
        <v>281</v>
      </c>
      <c r="B278" s="49" t="s">
        <v>678</v>
      </c>
      <c r="C278" s="50">
        <v>8</v>
      </c>
      <c r="E278" s="50">
        <v>3</v>
      </c>
      <c r="G278" s="51"/>
      <c r="H278" s="50">
        <v>5</v>
      </c>
      <c r="I278" s="50">
        <v>5</v>
      </c>
      <c r="L278" s="50">
        <f t="shared" si="8"/>
        <v>21</v>
      </c>
      <c r="M278" s="50">
        <f t="shared" si="9"/>
        <v>21</v>
      </c>
    </row>
    <row r="279" spans="1:13" x14ac:dyDescent="0.2">
      <c r="A279" s="49" t="s">
        <v>282</v>
      </c>
      <c r="B279" s="49" t="s">
        <v>679</v>
      </c>
      <c r="G279" s="51"/>
      <c r="H279" s="50">
        <v>5</v>
      </c>
      <c r="L279" s="50">
        <f t="shared" si="8"/>
        <v>5</v>
      </c>
      <c r="M279" s="50">
        <f t="shared" si="9"/>
        <v>5</v>
      </c>
    </row>
    <row r="280" spans="1:13" x14ac:dyDescent="0.2">
      <c r="A280" s="49" t="s">
        <v>283</v>
      </c>
      <c r="B280" s="49" t="s">
        <v>680</v>
      </c>
      <c r="C280" s="50">
        <v>8</v>
      </c>
      <c r="G280" s="51">
        <v>5</v>
      </c>
      <c r="H280" s="50">
        <v>5</v>
      </c>
      <c r="I280" s="50">
        <v>5</v>
      </c>
      <c r="L280" s="50">
        <f t="shared" si="8"/>
        <v>23</v>
      </c>
      <c r="M280" s="50">
        <f t="shared" si="9"/>
        <v>21</v>
      </c>
    </row>
    <row r="281" spans="1:13" x14ac:dyDescent="0.2">
      <c r="A281" s="49" t="s">
        <v>284</v>
      </c>
      <c r="B281" s="49" t="s">
        <v>681</v>
      </c>
      <c r="G281" s="51">
        <v>5</v>
      </c>
      <c r="I281" s="50">
        <v>5</v>
      </c>
      <c r="L281" s="50">
        <f t="shared" si="8"/>
        <v>10</v>
      </c>
      <c r="M281" s="50">
        <f t="shared" si="9"/>
        <v>10</v>
      </c>
    </row>
    <row r="282" spans="1:13" x14ac:dyDescent="0.2">
      <c r="A282" s="49" t="s">
        <v>285</v>
      </c>
      <c r="B282" s="49" t="s">
        <v>682</v>
      </c>
      <c r="G282" s="51"/>
      <c r="J282" s="50">
        <v>3</v>
      </c>
      <c r="L282" s="50">
        <f t="shared" si="8"/>
        <v>3</v>
      </c>
      <c r="M282" s="50">
        <f t="shared" si="9"/>
        <v>3</v>
      </c>
    </row>
    <row r="283" spans="1:13" x14ac:dyDescent="0.2">
      <c r="A283" s="49" t="s">
        <v>286</v>
      </c>
      <c r="B283" s="49" t="s">
        <v>683</v>
      </c>
      <c r="D283" s="50">
        <v>3</v>
      </c>
      <c r="F283" s="50">
        <v>5</v>
      </c>
      <c r="G283" s="51">
        <v>5</v>
      </c>
      <c r="H283" s="50">
        <v>5</v>
      </c>
      <c r="J283" s="50">
        <v>3</v>
      </c>
      <c r="L283" s="50">
        <f t="shared" si="8"/>
        <v>21</v>
      </c>
      <c r="M283" s="50">
        <f t="shared" si="9"/>
        <v>21</v>
      </c>
    </row>
    <row r="284" spans="1:13" x14ac:dyDescent="0.2">
      <c r="A284" s="49" t="s">
        <v>287</v>
      </c>
      <c r="B284" s="49" t="s">
        <v>684</v>
      </c>
      <c r="C284" s="50">
        <v>8</v>
      </c>
      <c r="E284" s="50">
        <v>3</v>
      </c>
      <c r="G284" s="51">
        <v>5</v>
      </c>
      <c r="H284" s="50">
        <v>5</v>
      </c>
      <c r="I284" s="50">
        <v>5</v>
      </c>
      <c r="L284" s="50">
        <f t="shared" si="8"/>
        <v>26</v>
      </c>
      <c r="M284" s="50">
        <f t="shared" si="9"/>
        <v>21</v>
      </c>
    </row>
    <row r="285" spans="1:13" x14ac:dyDescent="0.2">
      <c r="A285" s="49" t="s">
        <v>288</v>
      </c>
      <c r="B285" s="49" t="s">
        <v>685</v>
      </c>
      <c r="C285" s="50">
        <v>8</v>
      </c>
      <c r="D285" s="50">
        <v>3</v>
      </c>
      <c r="F285" s="50">
        <v>5</v>
      </c>
      <c r="G285" s="51">
        <v>5</v>
      </c>
      <c r="L285" s="50">
        <f t="shared" si="8"/>
        <v>21</v>
      </c>
      <c r="M285" s="50">
        <f t="shared" si="9"/>
        <v>21</v>
      </c>
    </row>
    <row r="286" spans="1:13" x14ac:dyDescent="0.2">
      <c r="A286" s="49" t="s">
        <v>289</v>
      </c>
      <c r="B286" s="49" t="s">
        <v>686</v>
      </c>
      <c r="C286" s="50">
        <v>8</v>
      </c>
      <c r="G286" s="51">
        <v>5</v>
      </c>
      <c r="H286" s="50">
        <v>5</v>
      </c>
      <c r="I286" s="50">
        <v>5</v>
      </c>
      <c r="L286" s="50">
        <f t="shared" si="8"/>
        <v>23</v>
      </c>
      <c r="M286" s="50">
        <f t="shared" si="9"/>
        <v>21</v>
      </c>
    </row>
    <row r="287" spans="1:13" x14ac:dyDescent="0.2">
      <c r="A287" s="49" t="s">
        <v>290</v>
      </c>
      <c r="B287" s="49" t="s">
        <v>687</v>
      </c>
      <c r="C287" s="50">
        <v>8</v>
      </c>
      <c r="D287" s="50">
        <v>3</v>
      </c>
      <c r="G287" s="51">
        <v>5</v>
      </c>
      <c r="H287" s="50">
        <v>5</v>
      </c>
      <c r="I287" s="50">
        <v>5</v>
      </c>
      <c r="L287" s="50">
        <f t="shared" si="8"/>
        <v>26</v>
      </c>
      <c r="M287" s="50">
        <f t="shared" si="9"/>
        <v>21</v>
      </c>
    </row>
    <row r="288" spans="1:13" x14ac:dyDescent="0.2">
      <c r="A288" s="49" t="s">
        <v>291</v>
      </c>
      <c r="B288" s="49" t="s">
        <v>688</v>
      </c>
      <c r="C288" s="50">
        <v>8</v>
      </c>
      <c r="E288" s="50">
        <v>3</v>
      </c>
      <c r="F288" s="50">
        <v>5</v>
      </c>
      <c r="G288" s="51"/>
      <c r="H288" s="50">
        <v>5</v>
      </c>
      <c r="I288" s="50">
        <v>5</v>
      </c>
      <c r="L288" s="50">
        <f t="shared" si="8"/>
        <v>26</v>
      </c>
      <c r="M288" s="50">
        <f t="shared" si="9"/>
        <v>21</v>
      </c>
    </row>
    <row r="289" spans="1:13" x14ac:dyDescent="0.2">
      <c r="A289" s="49" t="s">
        <v>292</v>
      </c>
      <c r="B289" s="49" t="s">
        <v>689</v>
      </c>
      <c r="G289" s="51"/>
      <c r="J289" s="50">
        <v>3</v>
      </c>
      <c r="L289" s="50">
        <f t="shared" si="8"/>
        <v>3</v>
      </c>
      <c r="M289" s="50">
        <f t="shared" si="9"/>
        <v>3</v>
      </c>
    </row>
    <row r="290" spans="1:13" x14ac:dyDescent="0.2">
      <c r="A290" s="49" t="s">
        <v>404</v>
      </c>
      <c r="B290" s="49" t="s">
        <v>690</v>
      </c>
      <c r="G290" s="51"/>
      <c r="L290" s="50">
        <f t="shared" si="8"/>
        <v>0</v>
      </c>
      <c r="M290" s="50">
        <f t="shared" si="9"/>
        <v>0</v>
      </c>
    </row>
    <row r="291" spans="1:13" x14ac:dyDescent="0.2">
      <c r="A291" s="49" t="s">
        <v>293</v>
      </c>
      <c r="B291" s="49" t="s">
        <v>691</v>
      </c>
      <c r="G291" s="51"/>
      <c r="I291" s="50">
        <v>5</v>
      </c>
      <c r="L291" s="50">
        <f t="shared" si="8"/>
        <v>5</v>
      </c>
      <c r="M291" s="50">
        <f t="shared" si="9"/>
        <v>5</v>
      </c>
    </row>
    <row r="292" spans="1:13" x14ac:dyDescent="0.2">
      <c r="A292" s="49" t="s">
        <v>294</v>
      </c>
      <c r="B292" s="49" t="s">
        <v>692</v>
      </c>
      <c r="G292" s="51"/>
      <c r="L292" s="50">
        <f t="shared" si="8"/>
        <v>0</v>
      </c>
      <c r="M292" s="50">
        <f t="shared" si="9"/>
        <v>0</v>
      </c>
    </row>
    <row r="293" spans="1:13" x14ac:dyDescent="0.2">
      <c r="A293" s="49" t="s">
        <v>296</v>
      </c>
      <c r="B293" s="49" t="s">
        <v>756</v>
      </c>
      <c r="G293" s="51"/>
      <c r="L293" s="50">
        <f t="shared" si="8"/>
        <v>0</v>
      </c>
      <c r="M293" s="50">
        <f t="shared" si="9"/>
        <v>0</v>
      </c>
    </row>
    <row r="294" spans="1:13" x14ac:dyDescent="0.2">
      <c r="A294" s="49" t="s">
        <v>297</v>
      </c>
      <c r="B294" s="49" t="s">
        <v>693</v>
      </c>
      <c r="F294" s="50">
        <v>5</v>
      </c>
      <c r="G294" s="51"/>
      <c r="J294" s="50">
        <v>3</v>
      </c>
      <c r="L294" s="50">
        <f t="shared" si="8"/>
        <v>8</v>
      </c>
      <c r="M294" s="50">
        <f t="shared" si="9"/>
        <v>8</v>
      </c>
    </row>
    <row r="295" spans="1:13" x14ac:dyDescent="0.2">
      <c r="A295" s="49" t="s">
        <v>298</v>
      </c>
      <c r="B295" s="49" t="s">
        <v>694</v>
      </c>
      <c r="C295" s="50">
        <v>8</v>
      </c>
      <c r="E295" s="50">
        <v>3</v>
      </c>
      <c r="G295" s="51">
        <v>5</v>
      </c>
      <c r="I295" s="50">
        <v>5</v>
      </c>
      <c r="L295" s="50">
        <f t="shared" si="8"/>
        <v>21</v>
      </c>
      <c r="M295" s="50">
        <f t="shared" si="9"/>
        <v>21</v>
      </c>
    </row>
    <row r="296" spans="1:13" x14ac:dyDescent="0.2">
      <c r="A296" s="49" t="s">
        <v>299</v>
      </c>
      <c r="B296" s="49" t="s">
        <v>695</v>
      </c>
      <c r="E296" s="50">
        <v>3</v>
      </c>
      <c r="F296" s="50">
        <v>5</v>
      </c>
      <c r="G296" s="51"/>
      <c r="L296" s="50">
        <f t="shared" si="8"/>
        <v>8</v>
      </c>
      <c r="M296" s="50">
        <f t="shared" si="9"/>
        <v>8</v>
      </c>
    </row>
    <row r="297" spans="1:13" x14ac:dyDescent="0.2">
      <c r="A297" s="49" t="s">
        <v>300</v>
      </c>
      <c r="B297" s="49" t="s">
        <v>696</v>
      </c>
      <c r="D297" s="50">
        <v>3</v>
      </c>
      <c r="E297" s="50">
        <v>3</v>
      </c>
      <c r="G297" s="51">
        <v>5</v>
      </c>
      <c r="I297" s="50">
        <v>5</v>
      </c>
      <c r="L297" s="50">
        <f t="shared" si="8"/>
        <v>16</v>
      </c>
      <c r="M297" s="50">
        <f t="shared" si="9"/>
        <v>16</v>
      </c>
    </row>
    <row r="298" spans="1:13" x14ac:dyDescent="0.2">
      <c r="A298" s="49" t="s">
        <v>301</v>
      </c>
      <c r="B298" s="49" t="s">
        <v>697</v>
      </c>
      <c r="C298" s="50">
        <v>8</v>
      </c>
      <c r="F298" s="50">
        <v>5</v>
      </c>
      <c r="G298" s="51">
        <v>5</v>
      </c>
      <c r="L298" s="50">
        <f t="shared" si="8"/>
        <v>18</v>
      </c>
      <c r="M298" s="50">
        <f t="shared" si="9"/>
        <v>18</v>
      </c>
    </row>
    <row r="299" spans="1:13" x14ac:dyDescent="0.2">
      <c r="A299" s="49" t="s">
        <v>302</v>
      </c>
      <c r="B299" s="49" t="s">
        <v>698</v>
      </c>
      <c r="C299" s="50">
        <v>8</v>
      </c>
      <c r="E299" s="50">
        <v>3</v>
      </c>
      <c r="F299" s="50">
        <v>5</v>
      </c>
      <c r="G299" s="51"/>
      <c r="I299" s="50">
        <v>5</v>
      </c>
      <c r="L299" s="50">
        <f t="shared" si="8"/>
        <v>21</v>
      </c>
      <c r="M299" s="50">
        <f t="shared" si="9"/>
        <v>21</v>
      </c>
    </row>
    <row r="300" spans="1:13" x14ac:dyDescent="0.2">
      <c r="A300" s="49" t="s">
        <v>303</v>
      </c>
      <c r="B300" s="49" t="s">
        <v>699</v>
      </c>
      <c r="E300" s="50">
        <v>3</v>
      </c>
      <c r="F300" s="50">
        <v>5</v>
      </c>
      <c r="G300" s="51"/>
      <c r="L300" s="50">
        <f t="shared" si="8"/>
        <v>8</v>
      </c>
      <c r="M300" s="50">
        <f t="shared" si="9"/>
        <v>8</v>
      </c>
    </row>
    <row r="301" spans="1:13" x14ac:dyDescent="0.2">
      <c r="A301" s="49" t="s">
        <v>304</v>
      </c>
      <c r="B301" s="49" t="s">
        <v>700</v>
      </c>
      <c r="G301" s="51">
        <v>5</v>
      </c>
      <c r="H301" s="50">
        <v>5</v>
      </c>
      <c r="I301" s="50">
        <v>5</v>
      </c>
      <c r="L301" s="50">
        <f t="shared" si="8"/>
        <v>15</v>
      </c>
      <c r="M301" s="50">
        <f t="shared" si="9"/>
        <v>15</v>
      </c>
    </row>
    <row r="302" spans="1:13" x14ac:dyDescent="0.2">
      <c r="A302" s="49" t="s">
        <v>305</v>
      </c>
      <c r="B302" s="49" t="s">
        <v>701</v>
      </c>
      <c r="G302" s="51"/>
      <c r="L302" s="50">
        <f t="shared" si="8"/>
        <v>0</v>
      </c>
      <c r="M302" s="50">
        <f t="shared" si="9"/>
        <v>0</v>
      </c>
    </row>
    <row r="303" spans="1:13" x14ac:dyDescent="0.2">
      <c r="A303" s="49" t="s">
        <v>306</v>
      </c>
      <c r="B303" s="49" t="s">
        <v>702</v>
      </c>
      <c r="G303" s="51"/>
      <c r="L303" s="50">
        <f t="shared" si="8"/>
        <v>0</v>
      </c>
      <c r="M303" s="50">
        <f t="shared" si="9"/>
        <v>0</v>
      </c>
    </row>
    <row r="304" spans="1:13" x14ac:dyDescent="0.2">
      <c r="A304" s="49" t="s">
        <v>307</v>
      </c>
      <c r="B304" s="49" t="s">
        <v>703</v>
      </c>
      <c r="F304" s="50">
        <v>5</v>
      </c>
      <c r="G304" s="51"/>
      <c r="J304" s="50">
        <v>3</v>
      </c>
      <c r="L304" s="50">
        <f t="shared" si="8"/>
        <v>8</v>
      </c>
      <c r="M304" s="50">
        <f t="shared" si="9"/>
        <v>8</v>
      </c>
    </row>
    <row r="305" spans="1:13" x14ac:dyDescent="0.2">
      <c r="A305" s="49" t="s">
        <v>308</v>
      </c>
      <c r="B305" s="49" t="s">
        <v>704</v>
      </c>
      <c r="F305" s="50">
        <v>5</v>
      </c>
      <c r="G305" s="51"/>
      <c r="J305" s="50">
        <v>3</v>
      </c>
      <c r="L305" s="50">
        <f t="shared" si="8"/>
        <v>8</v>
      </c>
      <c r="M305" s="50">
        <f t="shared" si="9"/>
        <v>8</v>
      </c>
    </row>
    <row r="306" spans="1:13" x14ac:dyDescent="0.2">
      <c r="A306" s="49" t="s">
        <v>309</v>
      </c>
      <c r="B306" s="49" t="s">
        <v>705</v>
      </c>
      <c r="C306" s="50">
        <v>8</v>
      </c>
      <c r="G306" s="51"/>
      <c r="H306" s="50">
        <v>5</v>
      </c>
      <c r="I306" s="50">
        <v>5</v>
      </c>
      <c r="L306" s="50">
        <f t="shared" si="8"/>
        <v>18</v>
      </c>
      <c r="M306" s="50">
        <f t="shared" si="9"/>
        <v>18</v>
      </c>
    </row>
    <row r="307" spans="1:13" x14ac:dyDescent="0.2">
      <c r="A307" s="49" t="s">
        <v>310</v>
      </c>
      <c r="B307" s="49" t="s">
        <v>706</v>
      </c>
      <c r="G307" s="51"/>
      <c r="I307" s="50">
        <v>5</v>
      </c>
      <c r="L307" s="50">
        <f t="shared" si="8"/>
        <v>5</v>
      </c>
      <c r="M307" s="50">
        <f t="shared" si="9"/>
        <v>5</v>
      </c>
    </row>
    <row r="308" spans="1:13" x14ac:dyDescent="0.2">
      <c r="A308" s="49" t="s">
        <v>311</v>
      </c>
      <c r="B308" s="49" t="s">
        <v>707</v>
      </c>
      <c r="G308" s="51">
        <v>5</v>
      </c>
      <c r="I308" s="50">
        <v>5</v>
      </c>
      <c r="L308" s="50">
        <f t="shared" si="8"/>
        <v>10</v>
      </c>
      <c r="M308" s="50">
        <f t="shared" si="9"/>
        <v>10</v>
      </c>
    </row>
    <row r="309" spans="1:13" x14ac:dyDescent="0.2">
      <c r="A309" s="49" t="s">
        <v>312</v>
      </c>
      <c r="B309" s="49" t="s">
        <v>708</v>
      </c>
      <c r="G309" s="51"/>
      <c r="H309" s="50">
        <v>5</v>
      </c>
      <c r="L309" s="50">
        <f t="shared" si="8"/>
        <v>5</v>
      </c>
      <c r="M309" s="50">
        <f t="shared" si="9"/>
        <v>5</v>
      </c>
    </row>
    <row r="310" spans="1:13" x14ac:dyDescent="0.2">
      <c r="A310" s="49" t="s">
        <v>313</v>
      </c>
      <c r="B310" s="49" t="s">
        <v>709</v>
      </c>
      <c r="C310" s="50">
        <v>8</v>
      </c>
      <c r="G310" s="51">
        <v>5</v>
      </c>
      <c r="H310" s="50">
        <v>5</v>
      </c>
      <c r="I310" s="50">
        <v>5</v>
      </c>
      <c r="L310" s="50">
        <f t="shared" si="8"/>
        <v>23</v>
      </c>
      <c r="M310" s="50">
        <f t="shared" si="9"/>
        <v>21</v>
      </c>
    </row>
    <row r="311" spans="1:13" x14ac:dyDescent="0.2">
      <c r="A311" s="49" t="s">
        <v>314</v>
      </c>
      <c r="B311" s="49" t="s">
        <v>710</v>
      </c>
      <c r="G311" s="51"/>
      <c r="I311" s="50">
        <v>5</v>
      </c>
      <c r="J311" s="50">
        <v>3</v>
      </c>
      <c r="L311" s="50">
        <f t="shared" si="8"/>
        <v>8</v>
      </c>
      <c r="M311" s="50">
        <f t="shared" si="9"/>
        <v>8</v>
      </c>
    </row>
    <row r="312" spans="1:13" x14ac:dyDescent="0.2">
      <c r="A312" s="49" t="s">
        <v>315</v>
      </c>
      <c r="B312" s="49" t="s">
        <v>711</v>
      </c>
      <c r="G312" s="51"/>
      <c r="L312" s="50">
        <f t="shared" si="8"/>
        <v>0</v>
      </c>
      <c r="M312" s="50">
        <f t="shared" si="9"/>
        <v>0</v>
      </c>
    </row>
    <row r="313" spans="1:13" x14ac:dyDescent="0.2">
      <c r="A313" s="49" t="s">
        <v>316</v>
      </c>
      <c r="B313" s="49" t="s">
        <v>712</v>
      </c>
      <c r="G313" s="51"/>
      <c r="L313" s="50">
        <f t="shared" si="8"/>
        <v>0</v>
      </c>
      <c r="M313" s="50">
        <f t="shared" si="9"/>
        <v>0</v>
      </c>
    </row>
    <row r="314" spans="1:13" x14ac:dyDescent="0.2">
      <c r="A314" s="49" t="s">
        <v>317</v>
      </c>
      <c r="B314" s="49" t="s">
        <v>713</v>
      </c>
      <c r="C314" s="50">
        <v>8</v>
      </c>
      <c r="F314" s="50">
        <v>5</v>
      </c>
      <c r="G314" s="51">
        <v>5</v>
      </c>
      <c r="H314" s="50">
        <v>5</v>
      </c>
      <c r="I314" s="50">
        <v>5</v>
      </c>
      <c r="L314" s="50">
        <f t="shared" si="8"/>
        <v>28</v>
      </c>
      <c r="M314" s="50">
        <f t="shared" si="9"/>
        <v>21</v>
      </c>
    </row>
    <row r="315" spans="1:13" x14ac:dyDescent="0.2">
      <c r="A315" s="49" t="s">
        <v>318</v>
      </c>
      <c r="B315" s="49" t="s">
        <v>714</v>
      </c>
      <c r="E315" s="52">
        <v>3</v>
      </c>
      <c r="L315" s="50">
        <f t="shared" si="8"/>
        <v>3</v>
      </c>
      <c r="M315" s="52">
        <f t="shared" si="9"/>
        <v>3</v>
      </c>
    </row>
    <row r="316" spans="1:13" x14ac:dyDescent="0.2">
      <c r="A316" s="49" t="s">
        <v>319</v>
      </c>
      <c r="B316" s="49" t="s">
        <v>715</v>
      </c>
      <c r="F316" s="50">
        <v>5</v>
      </c>
      <c r="L316" s="50">
        <f t="shared" si="8"/>
        <v>5</v>
      </c>
      <c r="M316" s="50">
        <f t="shared" si="9"/>
        <v>5</v>
      </c>
    </row>
    <row r="317" spans="1:13" x14ac:dyDescent="0.2">
      <c r="A317" s="49" t="s">
        <v>320</v>
      </c>
      <c r="B317" s="49" t="s">
        <v>716</v>
      </c>
      <c r="I317" s="50">
        <v>5</v>
      </c>
      <c r="L317" s="50">
        <f t="shared" si="8"/>
        <v>5</v>
      </c>
      <c r="M317" s="50">
        <f t="shared" si="9"/>
        <v>5</v>
      </c>
    </row>
    <row r="318" spans="1:13" x14ac:dyDescent="0.2">
      <c r="A318" s="49" t="s">
        <v>321</v>
      </c>
      <c r="B318" s="49" t="s">
        <v>717</v>
      </c>
      <c r="C318" s="50">
        <v>8</v>
      </c>
      <c r="L318" s="50">
        <f t="shared" si="8"/>
        <v>8</v>
      </c>
      <c r="M318" s="50">
        <f t="shared" si="9"/>
        <v>8</v>
      </c>
    </row>
    <row r="319" spans="1:13" x14ac:dyDescent="0.2">
      <c r="A319" s="49" t="s">
        <v>322</v>
      </c>
      <c r="B319" s="49" t="s">
        <v>718</v>
      </c>
      <c r="C319" s="50">
        <v>8</v>
      </c>
      <c r="E319" s="50">
        <v>3</v>
      </c>
      <c r="F319" s="50">
        <v>5</v>
      </c>
      <c r="G319" s="51">
        <v>5</v>
      </c>
      <c r="I319" s="50">
        <v>5</v>
      </c>
      <c r="L319" s="50">
        <f t="shared" si="8"/>
        <v>26</v>
      </c>
      <c r="M319" s="50">
        <f t="shared" si="9"/>
        <v>21</v>
      </c>
    </row>
    <row r="320" spans="1:13" x14ac:dyDescent="0.2">
      <c r="A320" s="49" t="s">
        <v>323</v>
      </c>
      <c r="B320" s="49" t="s">
        <v>719</v>
      </c>
      <c r="D320" s="50">
        <v>3</v>
      </c>
      <c r="E320" s="50">
        <v>3</v>
      </c>
      <c r="F320" s="50">
        <v>5</v>
      </c>
      <c r="I320" s="50">
        <v>5</v>
      </c>
      <c r="L320" s="50">
        <f t="shared" si="8"/>
        <v>16</v>
      </c>
      <c r="M320" s="50">
        <f t="shared" si="9"/>
        <v>16</v>
      </c>
    </row>
    <row r="321" spans="1:13" x14ac:dyDescent="0.2">
      <c r="A321" s="49" t="s">
        <v>324</v>
      </c>
      <c r="B321" s="49" t="s">
        <v>720</v>
      </c>
      <c r="C321" s="50">
        <v>8</v>
      </c>
      <c r="D321" s="50">
        <v>3</v>
      </c>
      <c r="F321" s="50">
        <v>5</v>
      </c>
      <c r="G321" s="51">
        <v>5</v>
      </c>
      <c r="L321" s="50">
        <f t="shared" si="8"/>
        <v>21</v>
      </c>
      <c r="M321" s="50">
        <f t="shared" si="9"/>
        <v>21</v>
      </c>
    </row>
    <row r="322" spans="1:13" x14ac:dyDescent="0.2">
      <c r="A322" s="49" t="s">
        <v>325</v>
      </c>
      <c r="B322" s="49" t="s">
        <v>721</v>
      </c>
      <c r="L322" s="50">
        <f t="shared" ref="L322:L333" si="10">SUM(C322:J322)</f>
        <v>0</v>
      </c>
      <c r="M322" s="50">
        <f t="shared" si="9"/>
        <v>0</v>
      </c>
    </row>
    <row r="323" spans="1:13" x14ac:dyDescent="0.2">
      <c r="A323" s="49" t="s">
        <v>326</v>
      </c>
      <c r="B323" s="49" t="s">
        <v>722</v>
      </c>
      <c r="C323" s="50">
        <v>8</v>
      </c>
      <c r="E323" s="50">
        <v>3</v>
      </c>
      <c r="I323" s="50">
        <v>5</v>
      </c>
      <c r="L323" s="50">
        <f t="shared" si="10"/>
        <v>16</v>
      </c>
      <c r="M323" s="50">
        <f t="shared" ref="M323:M333" si="11">IF(L323&lt;22,L323,21)</f>
        <v>16</v>
      </c>
    </row>
    <row r="324" spans="1:13" x14ac:dyDescent="0.2">
      <c r="A324" s="49" t="s">
        <v>327</v>
      </c>
      <c r="B324" s="49" t="s">
        <v>723</v>
      </c>
      <c r="I324" s="50">
        <v>5</v>
      </c>
      <c r="J324" s="50">
        <v>3</v>
      </c>
      <c r="L324" s="50">
        <f t="shared" si="10"/>
        <v>8</v>
      </c>
      <c r="M324" s="50">
        <f t="shared" si="11"/>
        <v>8</v>
      </c>
    </row>
    <row r="325" spans="1:13" x14ac:dyDescent="0.2">
      <c r="A325" s="49" t="s">
        <v>328</v>
      </c>
      <c r="B325" s="49" t="s">
        <v>724</v>
      </c>
      <c r="I325" s="50">
        <v>5</v>
      </c>
      <c r="J325" s="50">
        <v>3</v>
      </c>
      <c r="L325" s="50">
        <f t="shared" si="10"/>
        <v>8</v>
      </c>
      <c r="M325" s="50">
        <f t="shared" si="11"/>
        <v>8</v>
      </c>
    </row>
    <row r="326" spans="1:13" x14ac:dyDescent="0.2">
      <c r="A326" s="49" t="s">
        <v>329</v>
      </c>
      <c r="B326" s="49" t="s">
        <v>725</v>
      </c>
      <c r="D326" s="50">
        <v>3</v>
      </c>
      <c r="E326" s="50">
        <v>3</v>
      </c>
      <c r="F326" s="50">
        <v>5</v>
      </c>
      <c r="G326" s="51">
        <v>5</v>
      </c>
      <c r="I326" s="50">
        <v>5</v>
      </c>
      <c r="L326" s="50">
        <f t="shared" si="10"/>
        <v>21</v>
      </c>
      <c r="M326" s="50">
        <f t="shared" si="11"/>
        <v>21</v>
      </c>
    </row>
    <row r="327" spans="1:13" x14ac:dyDescent="0.2">
      <c r="A327" s="49" t="s">
        <v>330</v>
      </c>
      <c r="B327" s="49" t="s">
        <v>726</v>
      </c>
      <c r="D327" s="50">
        <v>3</v>
      </c>
      <c r="E327" s="50">
        <v>3</v>
      </c>
      <c r="F327" s="50">
        <v>5</v>
      </c>
      <c r="G327" s="51">
        <v>5</v>
      </c>
      <c r="I327" s="50">
        <v>5</v>
      </c>
      <c r="L327" s="50">
        <f t="shared" si="10"/>
        <v>21</v>
      </c>
      <c r="M327" s="50">
        <f t="shared" si="11"/>
        <v>21</v>
      </c>
    </row>
    <row r="328" spans="1:13" x14ac:dyDescent="0.2">
      <c r="A328" s="49" t="s">
        <v>331</v>
      </c>
      <c r="B328" s="49" t="s">
        <v>727</v>
      </c>
      <c r="L328" s="50">
        <f t="shared" si="10"/>
        <v>0</v>
      </c>
      <c r="M328" s="50">
        <f t="shared" si="11"/>
        <v>0</v>
      </c>
    </row>
    <row r="329" spans="1:13" x14ac:dyDescent="0.2">
      <c r="A329" s="49" t="s">
        <v>344</v>
      </c>
      <c r="B329" s="49" t="s">
        <v>345</v>
      </c>
      <c r="J329" s="50">
        <v>3</v>
      </c>
      <c r="L329" s="50">
        <f t="shared" si="10"/>
        <v>3</v>
      </c>
      <c r="M329" s="50">
        <f t="shared" si="11"/>
        <v>3</v>
      </c>
    </row>
    <row r="330" spans="1:13" x14ac:dyDescent="0.2">
      <c r="A330" s="49" t="s">
        <v>346</v>
      </c>
      <c r="B330" s="49" t="s">
        <v>347</v>
      </c>
      <c r="C330" s="50">
        <v>8</v>
      </c>
      <c r="H330" s="50">
        <v>5</v>
      </c>
      <c r="L330" s="50">
        <f t="shared" si="10"/>
        <v>13</v>
      </c>
      <c r="M330" s="50">
        <f t="shared" si="11"/>
        <v>13</v>
      </c>
    </row>
    <row r="331" spans="1:13" x14ac:dyDescent="0.2">
      <c r="A331" s="49" t="s">
        <v>350</v>
      </c>
      <c r="B331" s="49" t="s">
        <v>351</v>
      </c>
      <c r="J331" s="50">
        <v>3</v>
      </c>
      <c r="L331" s="50">
        <f t="shared" si="10"/>
        <v>3</v>
      </c>
      <c r="M331" s="50">
        <f t="shared" si="11"/>
        <v>3</v>
      </c>
    </row>
    <row r="332" spans="1:13" x14ac:dyDescent="0.2">
      <c r="A332" s="49" t="s">
        <v>358</v>
      </c>
      <c r="B332" s="49" t="s">
        <v>768</v>
      </c>
      <c r="J332" s="50">
        <v>3</v>
      </c>
      <c r="L332" s="50">
        <f t="shared" si="10"/>
        <v>3</v>
      </c>
      <c r="M332" s="50">
        <f t="shared" si="11"/>
        <v>3</v>
      </c>
    </row>
    <row r="333" spans="1:13" x14ac:dyDescent="0.2">
      <c r="A333" s="49" t="s">
        <v>360</v>
      </c>
      <c r="B333" s="49" t="s">
        <v>361</v>
      </c>
      <c r="J333" s="50">
        <v>3</v>
      </c>
      <c r="L333" s="50">
        <f t="shared" si="10"/>
        <v>3</v>
      </c>
      <c r="M333" s="50">
        <f t="shared" si="11"/>
        <v>3</v>
      </c>
    </row>
    <row r="335" spans="1:13" x14ac:dyDescent="0.2">
      <c r="C335" s="50">
        <f t="shared" ref="C335:I335" si="12">SUM(C2:C333)</f>
        <v>936</v>
      </c>
      <c r="D335" s="50">
        <f t="shared" si="12"/>
        <v>189</v>
      </c>
      <c r="E335" s="50">
        <f t="shared" si="12"/>
        <v>267</v>
      </c>
      <c r="F335" s="50">
        <f t="shared" si="12"/>
        <v>680</v>
      </c>
      <c r="G335" s="50">
        <f t="shared" si="12"/>
        <v>530</v>
      </c>
      <c r="H335" s="50">
        <f t="shared" si="12"/>
        <v>470</v>
      </c>
      <c r="I335" s="50">
        <f t="shared" si="12"/>
        <v>810</v>
      </c>
      <c r="J335" s="50">
        <f>SUM(J2:J333)</f>
        <v>189</v>
      </c>
      <c r="L335" s="50">
        <f>SUM(L2:L333)</f>
        <v>4071</v>
      </c>
      <c r="M335" s="50">
        <f>SUM(M2:M333)</f>
        <v>3876</v>
      </c>
    </row>
    <row r="337" spans="3:10" x14ac:dyDescent="0.2">
      <c r="C337" s="50">
        <v>936</v>
      </c>
      <c r="D337" s="50">
        <v>189</v>
      </c>
      <c r="E337" s="50">
        <v>267</v>
      </c>
      <c r="F337" s="50">
        <v>680</v>
      </c>
      <c r="G337" s="50">
        <v>530</v>
      </c>
      <c r="H337" s="50">
        <v>470</v>
      </c>
      <c r="I337" s="50">
        <v>810</v>
      </c>
      <c r="J337" s="50">
        <v>189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workbookViewId="0">
      <selection activeCell="B2" sqref="B2"/>
    </sheetView>
  </sheetViews>
  <sheetFormatPr defaultRowHeight="12.75" x14ac:dyDescent="0.2"/>
  <cols>
    <col min="1" max="1" width="14.7109375" customWidth="1"/>
  </cols>
  <sheetData>
    <row r="1" spans="1:2" x14ac:dyDescent="0.2">
      <c r="A1" s="4" t="s">
        <v>380</v>
      </c>
      <c r="B1" s="19">
        <v>2021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SupplementaryWeight_Line3.9</vt:lpstr>
      <vt:lpstr>SW_DE_Original</vt:lpstr>
      <vt:lpstr>OperationalSharingDetail</vt:lpstr>
      <vt:lpstr>FinalOpSharingDE</vt:lpstr>
      <vt:lpstr>Notes</vt:lpstr>
      <vt:lpstr>OperationalSharingDetail!Print_Titles</vt:lpstr>
      <vt:lpstr>OperationalSharingDetail!SW</vt:lpstr>
      <vt:lpstr>SW_DE_Original!SW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2019-02-01T20:53:08Z</cp:lastPrinted>
  <dcterms:created xsi:type="dcterms:W3CDTF">2016-11-30T19:54:59Z</dcterms:created>
  <dcterms:modified xsi:type="dcterms:W3CDTF">2020-05-18T16:31:14Z</dcterms:modified>
</cp:coreProperties>
</file>