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75" windowWidth="9555" windowHeight="6090" tabRatio="854" activeTab="0"/>
  </bookViews>
  <sheets>
    <sheet name="Util Inst" sheetId="1" r:id="rId1"/>
    <sheet name="Util Rev&amp;Exp" sheetId="2" r:id="rId2"/>
    <sheet name="Util Cert" sheetId="3" r:id="rId3"/>
    <sheet name="Util B Sum" sheetId="4" r:id="rId4"/>
    <sheet name="Util Hrg" sheetId="5" r:id="rId5"/>
    <sheet name="Util Amend Cert" sheetId="6" r:id="rId6"/>
    <sheet name="Util Amend Hrg" sheetId="7" r:id="rId7"/>
  </sheets>
  <definedNames/>
  <calcPr fullCalcOnLoad="1"/>
</workbook>
</file>

<file path=xl/sharedStrings.xml><?xml version="1.0" encoding="utf-8"?>
<sst xmlns="http://schemas.openxmlformats.org/spreadsheetml/2006/main" count="320" uniqueCount="188">
  <si>
    <t xml:space="preserve">                                       ADOPTED BUDGET CERTIFICATE</t>
  </si>
  <si>
    <t>To:</t>
  </si>
  <si>
    <t>City Council</t>
  </si>
  <si>
    <t xml:space="preserve">At a meeting of the </t>
  </si>
  <si>
    <t>, held after public hearing as</t>
  </si>
  <si>
    <t>(Governing Board)</t>
  </si>
  <si>
    <t xml:space="preserve">required by law, on </t>
  </si>
  <si>
    <t xml:space="preserve">  ,the proposed budget for </t>
  </si>
  <si>
    <t>(xx/xx/xx)</t>
  </si>
  <si>
    <t>(specify fiscal or calendar and year)</t>
  </si>
  <si>
    <t>was adopted as summarized and attached hereto.</t>
  </si>
  <si>
    <t>Telephone</t>
  </si>
  <si>
    <t xml:space="preserve">Area Code </t>
  </si>
  <si>
    <t>Board Secretary</t>
  </si>
  <si>
    <t>(signature)</t>
  </si>
  <si>
    <t>Address</t>
  </si>
  <si>
    <t xml:space="preserve">  Record of Public Hearing and Adoption of Budget:</t>
  </si>
  <si>
    <t xml:space="preserve">On </t>
  </si>
  <si>
    <t xml:space="preserve">, the  </t>
  </si>
  <si>
    <t>met for the purpose</t>
  </si>
  <si>
    <t xml:space="preserve"> of conducting a public hearing on the proposed </t>
  </si>
  <si>
    <t xml:space="preserve"> budget as published. Notice of time and place of </t>
  </si>
  <si>
    <t xml:space="preserve"> hearing had been published on </t>
  </si>
  <si>
    <t xml:space="preserve">in the </t>
  </si>
  <si>
    <t>and the affidavit of publication</t>
  </si>
  <si>
    <t>(newspaper)</t>
  </si>
  <si>
    <t xml:space="preserve"> was available to file with the City Council.</t>
  </si>
  <si>
    <r>
      <t xml:space="preserve"> The budget estimate was considered and taxpayers and residents heard for and against said estimate were as follows</t>
    </r>
    <r>
      <rPr>
        <b/>
        <sz val="10"/>
        <rFont val="Arial"/>
        <family val="2"/>
      </rPr>
      <t>:</t>
    </r>
  </si>
  <si>
    <r>
      <t xml:space="preserve"> After giving opportunity for all desiring to be heard, the Board adopted the following budget resolution</t>
    </r>
    <r>
      <rPr>
        <b/>
        <sz val="10"/>
        <rFont val="Arial"/>
        <family val="2"/>
      </rPr>
      <t>:</t>
    </r>
  </si>
  <si>
    <t xml:space="preserve"> A RESOLUTION ADOPTING THE BUDGET FOR </t>
  </si>
  <si>
    <t xml:space="preserve">YEAR ENDING </t>
  </si>
  <si>
    <t>(specify fiscal or calendar)</t>
  </si>
  <si>
    <t xml:space="preserve"> BE IT RESOLVED by the </t>
  </si>
  <si>
    <r>
      <t>:</t>
    </r>
    <r>
      <rPr>
        <sz val="10"/>
        <rFont val="Arial"/>
        <family val="2"/>
      </rPr>
      <t xml:space="preserve"> The budget for </t>
    </r>
  </si>
  <si>
    <t xml:space="preserve"> ending </t>
  </si>
  <si>
    <t xml:space="preserve">  as set forth in the Adopted Budget Summary and in the detailed budget in </t>
  </si>
  <si>
    <t xml:space="preserve"> support thereof showing the estimated revenues and expenditures for said budget year in accordance with the summary </t>
  </si>
  <si>
    <t xml:space="preserve"> and detail as adopted.</t>
  </si>
  <si>
    <t xml:space="preserve">          Passed and approved on, </t>
  </si>
  <si>
    <r>
      <t xml:space="preserve">   by the following vote:</t>
    </r>
    <r>
      <rPr>
        <i/>
        <sz val="8"/>
        <rFont val="Arial"/>
        <family val="2"/>
      </rPr>
      <t xml:space="preserve"> (list names)</t>
    </r>
  </si>
  <si>
    <t xml:space="preserve">   </t>
  </si>
  <si>
    <t xml:space="preserve">   Ayes:</t>
  </si>
  <si>
    <t>Nays:</t>
  </si>
  <si>
    <t>Absent:</t>
  </si>
  <si>
    <t>Chairperson</t>
  </si>
  <si>
    <t>Secretary</t>
  </si>
  <si>
    <t>Department of Management</t>
  </si>
  <si>
    <t>ADOPTED BUDGET SUMMARY</t>
  </si>
  <si>
    <t xml:space="preserve">                                YEAR</t>
  </si>
  <si>
    <t>(specify fiscal or calendar year budget)</t>
  </si>
  <si>
    <t>NAME OF ENTERPRISE</t>
  </si>
  <si>
    <t>Budget</t>
  </si>
  <si>
    <t>Re-Estimated</t>
  </si>
  <si>
    <t>Actual</t>
  </si>
  <si>
    <t>(specify budget years)</t>
  </si>
  <si>
    <t>REVENUES &amp; OTHER FINANCING SOURCES</t>
  </si>
  <si>
    <t xml:space="preserve">Use of Money and Property </t>
  </si>
  <si>
    <t>(line 398)</t>
  </si>
  <si>
    <t>Charges for Services</t>
  </si>
  <si>
    <t>(line 414)</t>
  </si>
  <si>
    <t>Miscellaneous</t>
  </si>
  <si>
    <t>(line 416)</t>
  </si>
  <si>
    <t>Operating Transfers In</t>
  </si>
  <si>
    <t>(line 417)</t>
  </si>
  <si>
    <t>Proceeds of Long Term Debt</t>
  </si>
  <si>
    <t>(line 418)</t>
  </si>
  <si>
    <t>Proceeds of Fixed Asset Sales</t>
  </si>
  <si>
    <t>(line 419)</t>
  </si>
  <si>
    <t>Total Revenues &amp; Other Financing Sources</t>
  </si>
  <si>
    <t>EXPENDITURES &amp; TRANSFERS OUT</t>
  </si>
  <si>
    <t>Expenditures</t>
  </si>
  <si>
    <t>(line 386)</t>
  </si>
  <si>
    <t>Transfers Out</t>
  </si>
  <si>
    <t>(line 387)</t>
  </si>
  <si>
    <t>Total Expenditures &amp; Transfers Out</t>
  </si>
  <si>
    <t>Excess of Revenues &amp; Other Sources</t>
  </si>
  <si>
    <t>Over (Under) Expenditures &amp; Transfers Out</t>
  </si>
  <si>
    <r>
      <t>BEGINNING</t>
    </r>
    <r>
      <rPr>
        <sz val="10"/>
        <rFont val="Arial"/>
        <family val="2"/>
      </rPr>
      <t xml:space="preserve"> Fund Balance</t>
    </r>
  </si>
  <si>
    <t>(line 390)</t>
  </si>
  <si>
    <r>
      <t>ENDING</t>
    </r>
    <r>
      <rPr>
        <sz val="10"/>
        <rFont val="Arial"/>
        <family val="2"/>
      </rPr>
      <t xml:space="preserve"> Fund Balance </t>
    </r>
  </si>
  <si>
    <t>(line 388)</t>
  </si>
  <si>
    <t>(specify if budget is fiscal or calendar year)</t>
  </si>
  <si>
    <t>Beginning Fund Balance</t>
  </si>
  <si>
    <t>Use of Money &amp; Property</t>
  </si>
  <si>
    <t>Charges for Services:</t>
  </si>
  <si>
    <t>Hospital</t>
  </si>
  <si>
    <t>Water</t>
  </si>
  <si>
    <t>Sewer</t>
  </si>
  <si>
    <t>Electric</t>
  </si>
  <si>
    <t>Gas</t>
  </si>
  <si>
    <t>Total Charges for Services</t>
  </si>
  <si>
    <t>Other Financing Sources:</t>
  </si>
  <si>
    <t>Expenditures:</t>
  </si>
  <si>
    <t>Total Expenditures:</t>
  </si>
  <si>
    <t xml:space="preserve">Ending Fund Balance </t>
  </si>
  <si>
    <t xml:space="preserve">                                                        NOTICE OF PUBLIC HEARING</t>
  </si>
  <si>
    <t xml:space="preserve">                                                                   Budget Estimate</t>
  </si>
  <si>
    <t xml:space="preserve">                                  (Name of Enterprise)</t>
  </si>
  <si>
    <t xml:space="preserve">The </t>
  </si>
  <si>
    <t xml:space="preserve">will conduct a public hearing on </t>
  </si>
  <si>
    <t xml:space="preserve">                                                      (Governing Board)</t>
  </si>
  <si>
    <t xml:space="preserve">the proposed </t>
  </si>
  <si>
    <t xml:space="preserve">  year</t>
  </si>
  <si>
    <t xml:space="preserve">budget at </t>
  </si>
  <si>
    <t>(xxxx/xxxx)</t>
  </si>
  <si>
    <t xml:space="preserve">on </t>
  </si>
  <si>
    <t xml:space="preserve">, beginning at </t>
  </si>
  <si>
    <t>o'clock.</t>
  </si>
  <si>
    <t xml:space="preserve">The Budget Estimate Summary of proposed revenues </t>
  </si>
  <si>
    <t xml:space="preserve">(x:xx) </t>
  </si>
  <si>
    <t xml:space="preserve">(AM/PM) </t>
  </si>
  <si>
    <t>(date)</t>
  </si>
  <si>
    <t xml:space="preserve">                     (signature)</t>
  </si>
  <si>
    <t>Re-estimated</t>
  </si>
  <si>
    <t xml:space="preserve">               (specify budget years)</t>
  </si>
  <si>
    <t>Revenues &amp; Other Financing Sources</t>
  </si>
  <si>
    <t>(xxxx)</t>
  </si>
  <si>
    <t>Use of money and property</t>
  </si>
  <si>
    <t>Charges for services</t>
  </si>
  <si>
    <t>Other Financing Sources</t>
  </si>
  <si>
    <t>Total Revenues &amp; Financing Sources</t>
  </si>
  <si>
    <t xml:space="preserve"> Expenditures &amp; Transfers Out</t>
  </si>
  <si>
    <t xml:space="preserve"> (+) (-) Expenditures &amp; Transfers Out</t>
  </si>
  <si>
    <t xml:space="preserve">Beginning Fund Balance             </t>
  </si>
  <si>
    <t xml:space="preserve">Ending Fund Balance      </t>
  </si>
  <si>
    <t xml:space="preserve">                             BUDGET AMENDMENT AND CERTIFICATION RESOLUTION</t>
  </si>
  <si>
    <t xml:space="preserve">  Record of Public Hearing and Adoption of Budget Amendment:</t>
  </si>
  <si>
    <t xml:space="preserve"> of conducting a public hearing to amend the  </t>
  </si>
  <si>
    <r>
      <t xml:space="preserve"> The budget amendment was considered and taxpayers and residents heard for and against said estimate were as follows</t>
    </r>
    <r>
      <rPr>
        <b/>
        <sz val="10"/>
        <rFont val="Arial"/>
        <family val="2"/>
      </rPr>
      <t>:</t>
    </r>
  </si>
  <si>
    <t xml:space="preserve"> A RESOLUTION ADOPTING THE AMENDMENT TO </t>
  </si>
  <si>
    <t>BUDGET</t>
  </si>
  <si>
    <t xml:space="preserve"> support thereof showing the estimated revenues and expenditures for said calendar year is accordance with the summary </t>
  </si>
  <si>
    <t xml:space="preserve"> And detail as adopted.</t>
  </si>
  <si>
    <r>
      <t xml:space="preserve">   by the following vote: </t>
    </r>
    <r>
      <rPr>
        <i/>
        <sz val="6"/>
        <rFont val="Arial"/>
        <family val="2"/>
      </rPr>
      <t>(list names)</t>
    </r>
  </si>
  <si>
    <t xml:space="preserve">                                                                   Budget Amendment</t>
  </si>
  <si>
    <t xml:space="preserve">will conduct a public hearing to </t>
  </si>
  <si>
    <t>amend the</t>
  </si>
  <si>
    <t>Budget as</t>
  </si>
  <si>
    <t>certified or</t>
  </si>
  <si>
    <t>Current</t>
  </si>
  <si>
    <t>after Current</t>
  </si>
  <si>
    <t>last amended</t>
  </si>
  <si>
    <t>Amendment</t>
  </si>
  <si>
    <t>Amended</t>
  </si>
  <si>
    <t>UTILITIES BUDGET FORMS INSTRUCTIONS</t>
  </si>
  <si>
    <t xml:space="preserve">Chapter 384.16, Code of Iowa requires utilities to publish a Notice of Public Hearing Budget Estimate. The information to </t>
  </si>
  <si>
    <t xml:space="preserve">complete the publication notice is taken from the Budget Summary. As a reminder, the notice must be published not less  </t>
  </si>
  <si>
    <t xml:space="preserve">than 10 nor more than 20 days prior to the date of the hearing. </t>
  </si>
  <si>
    <t xml:space="preserve">The published Budget Estimate is designed to include all utilities governed by the Board, or you may expand the notice, </t>
  </si>
  <si>
    <t xml:space="preserve">reporting each operation separately.  Your budget hearing shall be accomplished in sufficient time to submit the budget </t>
  </si>
  <si>
    <t xml:space="preserve">for approval by resolution of the City Council not later than December 12th. (Chapter 384.2, Code of Iowa).  A sufficient </t>
  </si>
  <si>
    <t xml:space="preserve">number of copies of the itemized detail must be available to meet the requests of taxpayers, citizens, and organizations </t>
  </si>
  <si>
    <t>not less than ten days before the date set for the hearing.</t>
  </si>
  <si>
    <t xml:space="preserve">Your Beginning Fund Balances and your Ending Fund Balances will include all sinking funds and reserves.  Receipts of </t>
  </si>
  <si>
    <t xml:space="preserve">services from other city funds are considered revenues.  Transfers In and Transfers Out are actual transfers from or to </t>
  </si>
  <si>
    <t xml:space="preserve">another operating fund.  Indicate the source of any Transfer In or the recipient fund of a Transfer Out in your budget </t>
  </si>
  <si>
    <t xml:space="preserve">detail.  The Ending Fund Balance one year will be the Beginning Fund Balance the next year.  Also, the total resources </t>
  </si>
  <si>
    <t>and the total requirements in any given year will be the same.</t>
  </si>
  <si>
    <t xml:space="preserve">After the hearing has been held and the budget adopted, complete the Adopted Budget Summary Certificate and a new </t>
  </si>
  <si>
    <t>Budget Summary, if changes were made at the public hearing.  File the following with the City Clerk:</t>
  </si>
  <si>
    <t>A.  3 copies of the Adopted Budget Certificate</t>
  </si>
  <si>
    <t>B.  3 copies of the Adopted Budget Summary</t>
  </si>
  <si>
    <t>C.  3 copies of the Resources and Requirements Detail</t>
  </si>
  <si>
    <t>D.  1 Proof of Publication</t>
  </si>
  <si>
    <t xml:space="preserve">Your City Clerk will forward two copies of your Adopted Budget Certificate, Adopted Budget Summary, Resources and </t>
  </si>
  <si>
    <t>Requirements Detail to your County Auditor after your budget is approved by resolution of the council.</t>
  </si>
  <si>
    <t>(month)</t>
  </si>
  <si>
    <t>To begin filling in the Utility Budget forms, start by entering your entity name, budget cycle (calendar or fiscal), beginning fund</t>
  </si>
  <si>
    <r>
      <t xml:space="preserve">balance, and revenues and expenditures information into the </t>
    </r>
    <r>
      <rPr>
        <b/>
        <i/>
        <sz val="10"/>
        <rFont val="Arial"/>
        <family val="2"/>
      </rPr>
      <t>"Util Res&amp;&amp;Reg"</t>
    </r>
    <r>
      <rPr>
        <sz val="10"/>
        <rFont val="Arial"/>
        <family val="2"/>
      </rPr>
      <t xml:space="preserve"> form.  This information will flow through to the</t>
    </r>
  </si>
  <si>
    <r>
      <rPr>
        <b/>
        <i/>
        <sz val="10"/>
        <rFont val="Arial"/>
        <family val="2"/>
      </rPr>
      <t>"Util B Sum"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"Util Hrg"</t>
    </r>
    <r>
      <rPr>
        <sz val="10"/>
        <rFont val="Arial"/>
        <family val="2"/>
      </rPr>
      <t xml:space="preserve"> forms.  Once the information has been filled in on the </t>
    </r>
    <r>
      <rPr>
        <b/>
        <i/>
        <sz val="10"/>
        <rFont val="Arial"/>
        <family val="2"/>
      </rPr>
      <t>"Util Res &amp;&amp;Reg"</t>
    </r>
    <r>
      <rPr>
        <sz val="10"/>
        <rFont val="Arial"/>
        <family val="2"/>
      </rPr>
      <t xml:space="preserve"> form, complete the </t>
    </r>
  </si>
  <si>
    <t>remaining non-amendment forms</t>
  </si>
  <si>
    <t>COMPLETING THE BUDGET FORMS</t>
  </si>
  <si>
    <t>COMPLETING THE AMENDMENT FORMS</t>
  </si>
  <si>
    <t>To begin filling in the Utility Budget Amendment forms, enter your entity name, budget cycle (calendar or fiscal), beginning fund</t>
  </si>
  <si>
    <r>
      <t xml:space="preserve">balance, and revenues and expenditures information into the </t>
    </r>
    <r>
      <rPr>
        <b/>
        <i/>
        <sz val="10"/>
        <rFont val="Arial"/>
        <family val="2"/>
      </rPr>
      <t>"Util Amend Hrg"</t>
    </r>
    <r>
      <rPr>
        <sz val="10"/>
        <rFont val="Arial"/>
        <family val="2"/>
      </rPr>
      <t xml:space="preserve"> form.  Once the information has been filled in on </t>
    </r>
  </si>
  <si>
    <r>
      <t xml:space="preserve"> the "Util Res &amp;&amp;Reg" form, complete the </t>
    </r>
    <r>
      <rPr>
        <b/>
        <i/>
        <sz val="10"/>
        <rFont val="Arial"/>
        <family val="2"/>
      </rPr>
      <t>"Util Amend Cert".</t>
    </r>
  </si>
  <si>
    <t>REVENUES DETAIL</t>
  </si>
  <si>
    <t>EXPENDITURES DETAIL</t>
  </si>
  <si>
    <t>Telecommunications</t>
  </si>
  <si>
    <t>Total Revenues - All Sources</t>
  </si>
  <si>
    <r>
      <t xml:space="preserve">and expenditures is shown below. Copies of the </t>
    </r>
    <r>
      <rPr>
        <b/>
        <i/>
        <sz val="10"/>
        <rFont val="Arial"/>
        <family val="2"/>
      </rPr>
      <t>detailed</t>
    </r>
    <r>
      <rPr>
        <sz val="10"/>
        <rFont val="Arial"/>
        <family val="2"/>
      </rPr>
      <t xml:space="preserve"> proposed budget may be obtained or viewed at the office of the </t>
    </r>
  </si>
  <si>
    <t xml:space="preserve">City Clerk or Utility Finance Officer and at the city library. At the public hearing, any resident or taxpayer may present </t>
  </si>
  <si>
    <t>objections to, or arguments in favor of, any part of the proposed budget.</t>
  </si>
  <si>
    <t xml:space="preserve">City Clerk and Utility Finance Officer and at the city library. At the public hearing, any resident or taxpayer may present </t>
  </si>
  <si>
    <t>CALENDAR</t>
  </si>
  <si>
    <t>FISCAL</t>
  </si>
  <si>
    <t>Form Util Bud</t>
  </si>
  <si>
    <t>FORM UTIL AMEND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</si>
</sst>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;@"/>
    <numFmt numFmtId="166" formatCode="h:mm;@"/>
    <numFmt numFmtId="167" formatCode=";;;"/>
    <numFmt numFmtId="168" formatCode="[$-409]dddd\,\ mmmm\ dd\,\ yyyy"/>
    <numFmt numFmtId="169" formatCode="m/d/yy;@"/>
    <numFmt numFmtId="170" formatCode="[$-409]h:mm:ss\ AM/PM"/>
    <numFmt numFmtId="171" formatCode="[$-409]mmm\-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i/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/>
      <right/>
      <top style="thick"/>
      <bottom style="thin"/>
    </border>
    <border>
      <left style="thick"/>
      <right/>
      <top/>
      <bottom style="thin"/>
    </border>
    <border>
      <left style="thick"/>
      <right/>
      <top/>
      <bottom style="medium"/>
    </border>
    <border>
      <left/>
      <right style="medium"/>
      <top/>
      <bottom/>
    </border>
    <border>
      <left style="thick"/>
      <right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/>
      <right/>
      <top style="thick"/>
      <bottom/>
    </border>
    <border>
      <left/>
      <right style="thick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thick"/>
      <top style="thick"/>
      <bottom style="thin"/>
    </border>
    <border>
      <left/>
      <right style="thick"/>
      <top/>
      <bottom style="thin"/>
    </border>
    <border>
      <left/>
      <right style="thick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thick"/>
      <bottom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thick"/>
      <right style="thin"/>
      <top style="thick"/>
      <bottom style="thin"/>
    </border>
    <border>
      <left style="thick"/>
      <right style="thin"/>
      <top/>
      <bottom style="thin"/>
    </border>
    <border>
      <left style="thick"/>
      <right style="thin"/>
      <top/>
      <bottom style="medium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/>
      <right style="thin"/>
      <top style="thick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 style="thick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/>
      <right/>
      <top/>
      <bottom style="thick"/>
    </border>
    <border>
      <left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/>
      <bottom style="thin"/>
    </border>
    <border>
      <left style="thin"/>
      <right style="thick"/>
      <top/>
      <bottom style="medium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medium"/>
      <top/>
      <bottom style="thick"/>
    </border>
    <border>
      <left style="medium"/>
      <right style="thick"/>
      <top style="medium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ck"/>
    </border>
    <border>
      <left/>
      <right style="thick"/>
      <top/>
      <bottom/>
    </border>
    <border>
      <left/>
      <right style="medium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/>
      <bottom style="medium"/>
    </border>
    <border>
      <left style="medium"/>
      <right style="thick"/>
      <top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ck"/>
      <top style="thin"/>
      <bottom style="medium"/>
    </border>
    <border>
      <left style="thick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/>
      <right/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 style="medium"/>
      <bottom/>
    </border>
    <border>
      <left style="medium"/>
      <right>
        <color indexed="63"/>
      </right>
      <top style="medium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medium"/>
    </border>
    <border>
      <left style="thin"/>
      <right style="medium"/>
      <top style="thick"/>
      <bottom/>
    </border>
    <border>
      <left style="medium"/>
      <right style="medium"/>
      <top>
        <color indexed="63"/>
      </top>
      <bottom style="thin"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14" fontId="0" fillId="0" borderId="10" xfId="0" applyNumberFormat="1" applyBorder="1" applyAlignment="1" applyProtection="1">
      <alignment horizontal="center"/>
      <protection locked="0"/>
    </xf>
    <xf numFmtId="14" fontId="8" fillId="0" borderId="0" xfId="0" applyNumberFormat="1" applyFont="1" applyBorder="1" applyAlignment="1">
      <alignment horizontal="center" vertical="top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4" fontId="0" fillId="0" borderId="10" xfId="0" applyNumberFormat="1" applyBorder="1" applyAlignment="1" applyProtection="1">
      <alignment horizontal="centerContinuous"/>
      <protection locked="0"/>
    </xf>
    <xf numFmtId="0" fontId="0" fillId="0" borderId="10" xfId="0" applyNumberFormat="1" applyBorder="1" applyAlignment="1" applyProtection="1">
      <alignment horizontal="centerContinuous"/>
      <protection locked="0"/>
    </xf>
    <xf numFmtId="0" fontId="0" fillId="0" borderId="19" xfId="0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8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/>
    </xf>
    <xf numFmtId="14" fontId="5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2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14" fontId="14" fillId="0" borderId="0" xfId="0" applyNumberFormat="1" applyFont="1" applyBorder="1" applyAlignment="1">
      <alignment horizontal="center" vertical="top"/>
    </xf>
    <xf numFmtId="0" fontId="0" fillId="0" borderId="22" xfId="0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4" fontId="5" fillId="0" borderId="28" xfId="0" applyNumberFormat="1" applyFont="1" applyBorder="1" applyAlignment="1">
      <alignment horizontal="center" vertical="top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3" fontId="4" fillId="0" borderId="33" xfId="0" applyNumberFormat="1" applyFont="1" applyBorder="1" applyAlignment="1" applyProtection="1">
      <alignment horizontal="right"/>
      <protection locked="0"/>
    </xf>
    <xf numFmtId="3" fontId="4" fillId="0" borderId="34" xfId="0" applyNumberFormat="1" applyFont="1" applyBorder="1" applyAlignment="1" applyProtection="1">
      <alignment horizontal="right"/>
      <protection locked="0"/>
    </xf>
    <xf numFmtId="3" fontId="4" fillId="0" borderId="35" xfId="0" applyNumberFormat="1" applyFont="1" applyBorder="1" applyAlignment="1" applyProtection="1">
      <alignment horizontal="right"/>
      <protection locked="0"/>
    </xf>
    <xf numFmtId="3" fontId="4" fillId="0" borderId="36" xfId="0" applyNumberFormat="1" applyFont="1" applyBorder="1" applyAlignment="1" applyProtection="1">
      <alignment horizontal="right"/>
      <protection locked="0"/>
    </xf>
    <xf numFmtId="3" fontId="4" fillId="0" borderId="37" xfId="0" applyNumberFormat="1" applyFont="1" applyBorder="1" applyAlignment="1" applyProtection="1">
      <alignment horizontal="right"/>
      <protection locked="0"/>
    </xf>
    <xf numFmtId="3" fontId="4" fillId="0" borderId="38" xfId="0" applyNumberFormat="1" applyFont="1" applyBorder="1" applyAlignment="1" applyProtection="1">
      <alignment horizontal="right"/>
      <protection locked="0"/>
    </xf>
    <xf numFmtId="0" fontId="4" fillId="1" borderId="30" xfId="0" applyFont="1" applyFill="1" applyBorder="1" applyAlignment="1">
      <alignment horizontal="right"/>
    </xf>
    <xf numFmtId="0" fontId="4" fillId="1" borderId="39" xfId="0" applyFont="1" applyFill="1" applyBorder="1" applyAlignment="1">
      <alignment horizontal="right"/>
    </xf>
    <xf numFmtId="0" fontId="4" fillId="1" borderId="40" xfId="0" applyFont="1" applyFill="1" applyBorder="1" applyAlignment="1">
      <alignment horizontal="right"/>
    </xf>
    <xf numFmtId="0" fontId="0" fillId="1" borderId="39" xfId="0" applyFont="1" applyFill="1" applyBorder="1" applyAlignment="1">
      <alignment horizontal="left"/>
    </xf>
    <xf numFmtId="0" fontId="4" fillId="1" borderId="41" xfId="0" applyFont="1" applyFill="1" applyBorder="1" applyAlignment="1">
      <alignment horizontal="right"/>
    </xf>
    <xf numFmtId="0" fontId="0" fillId="1" borderId="39" xfId="0" applyFont="1" applyFill="1" applyBorder="1" applyAlignment="1">
      <alignment/>
    </xf>
    <xf numFmtId="0" fontId="0" fillId="0" borderId="42" xfId="0" applyNumberFormat="1" applyBorder="1" applyAlignment="1" applyProtection="1">
      <alignment/>
      <protection locked="0"/>
    </xf>
    <xf numFmtId="0" fontId="0" fillId="0" borderId="43" xfId="0" applyNumberFormat="1" applyBorder="1" applyAlignment="1" applyProtection="1">
      <alignment/>
      <protection locked="0"/>
    </xf>
    <xf numFmtId="0" fontId="0" fillId="0" borderId="44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3" fontId="0" fillId="0" borderId="45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/>
    </xf>
    <xf numFmtId="3" fontId="0" fillId="0" borderId="47" xfId="0" applyNumberFormat="1" applyBorder="1" applyAlignment="1">
      <alignment/>
    </xf>
    <xf numFmtId="0" fontId="0" fillId="0" borderId="26" xfId="0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 locked="0"/>
    </xf>
    <xf numFmtId="17" fontId="5" fillId="0" borderId="0" xfId="0" applyNumberFormat="1" applyFont="1" applyAlignment="1">
      <alignment horizontal="left"/>
    </xf>
    <xf numFmtId="3" fontId="49" fillId="0" borderId="49" xfId="0" applyNumberFormat="1" applyFont="1" applyBorder="1" applyAlignment="1">
      <alignment horizontal="right"/>
    </xf>
    <xf numFmtId="3" fontId="49" fillId="0" borderId="33" xfId="0" applyNumberFormat="1" applyFont="1" applyBorder="1" applyAlignment="1" applyProtection="1">
      <alignment horizontal="right"/>
      <protection/>
    </xf>
    <xf numFmtId="3" fontId="49" fillId="0" borderId="50" xfId="0" applyNumberFormat="1" applyFont="1" applyBorder="1" applyAlignment="1" applyProtection="1">
      <alignment horizontal="right"/>
      <protection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3" fontId="49" fillId="0" borderId="10" xfId="0" applyNumberFormat="1" applyFont="1" applyBorder="1" applyAlignment="1" applyProtection="1">
      <alignment horizontal="right"/>
      <protection/>
    </xf>
    <xf numFmtId="3" fontId="49" fillId="0" borderId="64" xfId="0" applyNumberFormat="1" applyFont="1" applyBorder="1" applyAlignment="1" applyProtection="1">
      <alignment horizontal="right"/>
      <protection/>
    </xf>
    <xf numFmtId="3" fontId="49" fillId="0" borderId="65" xfId="0" applyNumberFormat="1" applyFont="1" applyBorder="1" applyAlignment="1" applyProtection="1">
      <alignment horizontal="right"/>
      <protection/>
    </xf>
    <xf numFmtId="3" fontId="49" fillId="0" borderId="66" xfId="0" applyNumberFormat="1" applyFont="1" applyBorder="1" applyAlignment="1" applyProtection="1">
      <alignment horizontal="right"/>
      <protection/>
    </xf>
    <xf numFmtId="3" fontId="49" fillId="0" borderId="67" xfId="0" applyNumberFormat="1" applyFont="1" applyBorder="1" applyAlignment="1" applyProtection="1">
      <alignment horizontal="right"/>
      <protection/>
    </xf>
    <xf numFmtId="3" fontId="49" fillId="0" borderId="68" xfId="0" applyNumberFormat="1" applyFont="1" applyBorder="1" applyAlignment="1">
      <alignment horizontal="right"/>
    </xf>
    <xf numFmtId="0" fontId="4" fillId="0" borderId="69" xfId="0" applyFont="1" applyBorder="1" applyAlignment="1">
      <alignment horizontal="left"/>
    </xf>
    <xf numFmtId="3" fontId="49" fillId="0" borderId="70" xfId="0" applyNumberFormat="1" applyFont="1" applyBorder="1" applyAlignment="1" applyProtection="1">
      <alignment horizontal="right"/>
      <protection/>
    </xf>
    <xf numFmtId="3" fontId="49" fillId="0" borderId="71" xfId="0" applyNumberFormat="1" applyFont="1" applyBorder="1" applyAlignment="1" applyProtection="1">
      <alignment horizontal="right"/>
      <protection/>
    </xf>
    <xf numFmtId="3" fontId="49" fillId="0" borderId="37" xfId="0" applyNumberFormat="1" applyFont="1" applyBorder="1" applyAlignment="1" applyProtection="1">
      <alignment horizontal="right"/>
      <protection/>
    </xf>
    <xf numFmtId="3" fontId="49" fillId="0" borderId="72" xfId="0" applyNumberFormat="1" applyFont="1" applyBorder="1" applyAlignment="1" applyProtection="1">
      <alignment horizontal="right"/>
      <protection/>
    </xf>
    <xf numFmtId="3" fontId="49" fillId="0" borderId="73" xfId="0" applyNumberFormat="1" applyFont="1" applyBorder="1" applyAlignment="1" applyProtection="1">
      <alignment horizontal="right"/>
      <protection/>
    </xf>
    <xf numFmtId="3" fontId="4" fillId="0" borderId="74" xfId="0" applyNumberFormat="1" applyFont="1" applyBorder="1" applyAlignment="1" applyProtection="1">
      <alignment horizontal="right"/>
      <protection locked="0"/>
    </xf>
    <xf numFmtId="14" fontId="8" fillId="0" borderId="28" xfId="0" applyNumberFormat="1" applyFont="1" applyBorder="1" applyAlignment="1" applyProtection="1">
      <alignment horizontal="center" vertical="top"/>
      <protection/>
    </xf>
    <xf numFmtId="3" fontId="0" fillId="0" borderId="45" xfId="0" applyNumberFormat="1" applyBorder="1" applyAlignment="1" applyProtection="1">
      <alignment horizontal="right"/>
      <protection/>
    </xf>
    <xf numFmtId="3" fontId="0" fillId="0" borderId="47" xfId="0" applyNumberForma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3" fontId="0" fillId="0" borderId="46" xfId="0" applyNumberFormat="1" applyBorder="1" applyAlignment="1" applyProtection="1">
      <alignment horizontal="right"/>
      <protection/>
    </xf>
    <xf numFmtId="3" fontId="0" fillId="0" borderId="48" xfId="0" applyNumberFormat="1" applyBorder="1" applyAlignment="1" applyProtection="1">
      <alignment horizontal="right"/>
      <protection/>
    </xf>
    <xf numFmtId="3" fontId="49" fillId="0" borderId="75" xfId="0" applyNumberFormat="1" applyFont="1" applyBorder="1" applyAlignment="1" applyProtection="1">
      <alignment horizontal="right"/>
      <protection/>
    </xf>
    <xf numFmtId="3" fontId="49" fillId="0" borderId="76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>
      <alignment horizontal="left"/>
    </xf>
    <xf numFmtId="3" fontId="4" fillId="1" borderId="30" xfId="0" applyNumberFormat="1" applyFont="1" applyFill="1" applyBorder="1" applyAlignment="1">
      <alignment horizontal="right"/>
    </xf>
    <xf numFmtId="0" fontId="4" fillId="0" borderId="33" xfId="0" applyFont="1" applyBorder="1" applyAlignment="1" applyProtection="1">
      <alignment horizontal="right"/>
      <protection locked="0"/>
    </xf>
    <xf numFmtId="0" fontId="4" fillId="1" borderId="14" xfId="0" applyFont="1" applyFill="1" applyBorder="1" applyAlignment="1">
      <alignment horizontal="right"/>
    </xf>
    <xf numFmtId="3" fontId="4" fillId="1" borderId="77" xfId="0" applyNumberFormat="1" applyFont="1" applyFill="1" applyBorder="1" applyAlignment="1">
      <alignment horizontal="right"/>
    </xf>
    <xf numFmtId="0" fontId="4" fillId="0" borderId="78" xfId="0" applyFont="1" applyBorder="1" applyAlignment="1" applyProtection="1">
      <alignment horizontal="right"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7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20" fontId="0" fillId="0" borderId="10" xfId="0" applyNumberFormat="1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/>
      <protection/>
    </xf>
    <xf numFmtId="0" fontId="4" fillId="0" borderId="79" xfId="0" applyFont="1" applyBorder="1" applyAlignment="1" applyProtection="1">
      <alignment horizontal="right"/>
      <protection locked="0"/>
    </xf>
    <xf numFmtId="3" fontId="49" fillId="0" borderId="80" xfId="0" applyNumberFormat="1" applyFont="1" applyBorder="1" applyAlignment="1" applyProtection="1">
      <alignment horizontal="right"/>
      <protection/>
    </xf>
    <xf numFmtId="3" fontId="49" fillId="0" borderId="81" xfId="0" applyNumberFormat="1" applyFont="1" applyBorder="1" applyAlignment="1" applyProtection="1">
      <alignment horizontal="right"/>
      <protection/>
    </xf>
    <xf numFmtId="0" fontId="4" fillId="1" borderId="50" xfId="0" applyFont="1" applyFill="1" applyBorder="1" applyAlignment="1">
      <alignment horizontal="right"/>
    </xf>
    <xf numFmtId="3" fontId="49" fillId="0" borderId="82" xfId="0" applyNumberFormat="1" applyFont="1" applyBorder="1" applyAlignment="1" applyProtection="1">
      <alignment horizontal="right"/>
      <protection/>
    </xf>
    <xf numFmtId="3" fontId="49" fillId="0" borderId="83" xfId="0" applyNumberFormat="1" applyFont="1" applyBorder="1" applyAlignment="1" applyProtection="1">
      <alignment horizontal="right"/>
      <protection/>
    </xf>
    <xf numFmtId="0" fontId="4" fillId="0" borderId="84" xfId="0" applyFont="1" applyBorder="1" applyAlignment="1">
      <alignment horizontal="left"/>
    </xf>
    <xf numFmtId="3" fontId="4" fillId="0" borderId="85" xfId="0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Border="1" applyAlignment="1" applyProtection="1">
      <alignment horizontal="right"/>
      <protection locked="0"/>
    </xf>
    <xf numFmtId="3" fontId="4" fillId="0" borderId="77" xfId="0" applyNumberFormat="1" applyFont="1" applyBorder="1" applyAlignment="1" applyProtection="1">
      <alignment horizontal="right"/>
      <protection locked="0"/>
    </xf>
    <xf numFmtId="3" fontId="4" fillId="0" borderId="83" xfId="0" applyNumberFormat="1" applyFont="1" applyBorder="1" applyAlignment="1" applyProtection="1">
      <alignment horizontal="right"/>
      <protection locked="0"/>
    </xf>
    <xf numFmtId="3" fontId="4" fillId="0" borderId="86" xfId="0" applyNumberFormat="1" applyFont="1" applyBorder="1" applyAlignment="1" applyProtection="1">
      <alignment horizontal="right"/>
      <protection locked="0"/>
    </xf>
    <xf numFmtId="3" fontId="4" fillId="0" borderId="87" xfId="0" applyNumberFormat="1" applyFont="1" applyBorder="1" applyAlignment="1" applyProtection="1">
      <alignment horizontal="right"/>
      <protection locked="0"/>
    </xf>
    <xf numFmtId="0" fontId="4" fillId="0" borderId="88" xfId="0" applyFont="1" applyBorder="1" applyAlignment="1">
      <alignment horizontal="left"/>
    </xf>
    <xf numFmtId="3" fontId="4" fillId="0" borderId="89" xfId="0" applyNumberFormat="1" applyFont="1" applyBorder="1" applyAlignment="1" applyProtection="1">
      <alignment horizontal="right"/>
      <protection locked="0"/>
    </xf>
    <xf numFmtId="3" fontId="4" fillId="0" borderId="90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5" fontId="0" fillId="0" borderId="10" xfId="0" applyNumberFormat="1" applyBorder="1" applyAlignment="1" applyProtection="1">
      <alignment horizontal="centerContinuous"/>
      <protection/>
    </xf>
    <xf numFmtId="0" fontId="0" fillId="0" borderId="10" xfId="0" applyNumberForma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 horizontal="centerContinuous"/>
      <protection/>
    </xf>
    <xf numFmtId="0" fontId="0" fillId="34" borderId="91" xfId="0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Continuous"/>
      <protection/>
    </xf>
    <xf numFmtId="0" fontId="4" fillId="1" borderId="92" xfId="0" applyFont="1" applyFill="1" applyBorder="1" applyAlignment="1">
      <alignment horizontal="left"/>
    </xf>
    <xf numFmtId="3" fontId="49" fillId="0" borderId="93" xfId="0" applyNumberFormat="1" applyFont="1" applyBorder="1" applyAlignment="1" applyProtection="1">
      <alignment horizontal="right"/>
      <protection/>
    </xf>
    <xf numFmtId="0" fontId="0" fillId="1" borderId="0" xfId="0" applyFont="1" applyFill="1" applyBorder="1" applyAlignment="1">
      <alignment/>
    </xf>
    <xf numFmtId="0" fontId="4" fillId="1" borderId="0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left"/>
    </xf>
    <xf numFmtId="0" fontId="0" fillId="1" borderId="0" xfId="0" applyFont="1" applyFill="1" applyAlignment="1">
      <alignment/>
    </xf>
    <xf numFmtId="0" fontId="4" fillId="1" borderId="0" xfId="0" applyFont="1" applyFill="1" applyAlignment="1">
      <alignment horizontal="center"/>
    </xf>
    <xf numFmtId="0" fontId="4" fillId="1" borderId="94" xfId="0" applyFont="1" applyFill="1" applyBorder="1" applyAlignment="1">
      <alignment horizontal="left"/>
    </xf>
    <xf numFmtId="0" fontId="4" fillId="1" borderId="95" xfId="0" applyFont="1" applyFill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4" fillId="0" borderId="97" xfId="0" applyFont="1" applyBorder="1" applyAlignment="1">
      <alignment horizontal="left"/>
    </xf>
    <xf numFmtId="0" fontId="4" fillId="0" borderId="98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0" fontId="4" fillId="1" borderId="100" xfId="0" applyFont="1" applyFill="1" applyBorder="1" applyAlignment="1">
      <alignment horizontal="left"/>
    </xf>
    <xf numFmtId="0" fontId="4" fillId="1" borderId="101" xfId="0" applyFont="1" applyFill="1" applyBorder="1" applyAlignment="1">
      <alignment horizontal="left"/>
    </xf>
    <xf numFmtId="0" fontId="4" fillId="1" borderId="102" xfId="0" applyFont="1" applyFill="1" applyBorder="1" applyAlignment="1">
      <alignment horizontal="left"/>
    </xf>
    <xf numFmtId="0" fontId="4" fillId="1" borderId="103" xfId="0" applyFont="1" applyFill="1" applyBorder="1" applyAlignment="1">
      <alignment horizontal="left"/>
    </xf>
    <xf numFmtId="0" fontId="4" fillId="1" borderId="104" xfId="0" applyFont="1" applyFill="1" applyBorder="1" applyAlignment="1">
      <alignment horizontal="left"/>
    </xf>
    <xf numFmtId="171" fontId="5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/>
    </xf>
    <xf numFmtId="0" fontId="0" fillId="0" borderId="43" xfId="0" applyNumberFormat="1" applyBorder="1" applyAlignment="1" applyProtection="1">
      <alignment horizontal="center"/>
      <protection/>
    </xf>
    <xf numFmtId="0" fontId="0" fillId="0" borderId="44" xfId="0" applyNumberForma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05" xfId="0" applyFill="1" applyBorder="1" applyAlignment="1">
      <alignment/>
    </xf>
    <xf numFmtId="0" fontId="0" fillId="35" borderId="25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05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05" xfId="0" applyFont="1" applyFill="1" applyBorder="1" applyAlignment="1">
      <alignment/>
    </xf>
    <xf numFmtId="0" fontId="0" fillId="34" borderId="105" xfId="0" applyFont="1" applyFill="1" applyBorder="1" applyAlignment="1">
      <alignment horizontal="left"/>
    </xf>
    <xf numFmtId="0" fontId="0" fillId="0" borderId="10" xfId="0" applyNumberFormat="1" applyBorder="1" applyAlignment="1" applyProtection="1">
      <alignment horizontal="center"/>
      <protection locked="0"/>
    </xf>
    <xf numFmtId="3" fontId="0" fillId="0" borderId="10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0" fillId="0" borderId="79" xfId="0" applyFont="1" applyBorder="1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6"/>
  <sheetViews>
    <sheetView showGridLines="0" tabSelected="1" zoomScalePageLayoutView="0" workbookViewId="0" topLeftCell="A1">
      <selection activeCell="I25" sqref="I25"/>
    </sheetView>
  </sheetViews>
  <sheetFormatPr defaultColWidth="9.140625" defaultRowHeight="12.75"/>
  <sheetData>
    <row r="4" spans="1:11" ht="15.75">
      <c r="A4" s="3" t="s">
        <v>144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7" ht="12.75">
      <c r="A7" t="s">
        <v>145</v>
      </c>
    </row>
    <row r="8" ht="12.75">
      <c r="A8" t="s">
        <v>146</v>
      </c>
    </row>
    <row r="9" ht="12.75">
      <c r="A9" t="s">
        <v>147</v>
      </c>
    </row>
    <row r="11" ht="12.75">
      <c r="A11" t="s">
        <v>148</v>
      </c>
    </row>
    <row r="12" ht="12.75">
      <c r="A12" t="s">
        <v>149</v>
      </c>
    </row>
    <row r="13" ht="12.75">
      <c r="A13" t="s">
        <v>150</v>
      </c>
    </row>
    <row r="14" ht="12.75">
      <c r="A14" t="s">
        <v>151</v>
      </c>
    </row>
    <row r="15" ht="12.75">
      <c r="A15" t="s">
        <v>152</v>
      </c>
    </row>
    <row r="17" ht="12.75">
      <c r="A17" t="s">
        <v>153</v>
      </c>
    </row>
    <row r="18" ht="12.75">
      <c r="A18" t="s">
        <v>154</v>
      </c>
    </row>
    <row r="19" ht="12.75">
      <c r="A19" t="s">
        <v>155</v>
      </c>
    </row>
    <row r="20" ht="12.75">
      <c r="A20" t="s">
        <v>156</v>
      </c>
    </row>
    <row r="21" ht="12.75">
      <c r="A21" t="s">
        <v>157</v>
      </c>
    </row>
    <row r="23" ht="12.75">
      <c r="A23" t="s">
        <v>158</v>
      </c>
    </row>
    <row r="24" ht="12.75">
      <c r="A24" t="s">
        <v>159</v>
      </c>
    </row>
    <row r="26" ht="12.75">
      <c r="B26" t="s">
        <v>160</v>
      </c>
    </row>
    <row r="27" ht="12.75">
      <c r="B27" t="s">
        <v>161</v>
      </c>
    </row>
    <row r="28" ht="12.75">
      <c r="B28" t="s">
        <v>162</v>
      </c>
    </row>
    <row r="29" ht="12.75">
      <c r="B29" t="s">
        <v>163</v>
      </c>
    </row>
    <row r="31" ht="12.75">
      <c r="A31" t="s">
        <v>164</v>
      </c>
    </row>
    <row r="32" ht="12.75">
      <c r="A32" t="s">
        <v>165</v>
      </c>
    </row>
    <row r="34" ht="12.75">
      <c r="A34" s="1" t="s">
        <v>171</v>
      </c>
    </row>
    <row r="36" ht="12.75">
      <c r="A36" t="s">
        <v>167</v>
      </c>
    </row>
    <row r="37" ht="12.75">
      <c r="A37" s="164" t="s">
        <v>168</v>
      </c>
    </row>
    <row r="38" ht="12.75">
      <c r="A38" s="164" t="s">
        <v>169</v>
      </c>
    </row>
    <row r="39" ht="12.75">
      <c r="A39" s="164" t="s">
        <v>170</v>
      </c>
    </row>
    <row r="41" ht="12.75">
      <c r="A41" s="1" t="s">
        <v>172</v>
      </c>
    </row>
    <row r="43" ht="12.75">
      <c r="A43" t="s">
        <v>173</v>
      </c>
    </row>
    <row r="44" ht="12.75">
      <c r="A44" s="164" t="s">
        <v>174</v>
      </c>
    </row>
    <row r="45" ht="12.75">
      <c r="A45" s="164" t="s">
        <v>175</v>
      </c>
    </row>
    <row r="46" ht="12.75">
      <c r="A46" s="164"/>
    </row>
  </sheetData>
  <sheetProtection password="F4ED" sheet="1" objects="1" scenarios="1"/>
  <printOptions/>
  <pageMargins left="0.43" right="0.33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PageLayoutView="0" workbookViewId="0" topLeftCell="A1">
      <selection activeCell="I41" sqref="I41"/>
    </sheetView>
  </sheetViews>
  <sheetFormatPr defaultColWidth="0" defaultRowHeight="12.75" zeroHeight="1"/>
  <cols>
    <col min="1" max="1" width="5.28125" style="20" customWidth="1"/>
    <col min="2" max="2" width="16.7109375" style="20" customWidth="1"/>
    <col min="3" max="3" width="19.7109375" style="20" customWidth="1"/>
    <col min="4" max="4" width="3.8515625" style="22" customWidth="1"/>
    <col min="5" max="5" width="20.7109375" style="22" customWidth="1"/>
    <col min="6" max="6" width="2.8515625" style="22" customWidth="1"/>
    <col min="7" max="7" width="20.7109375" style="20" customWidth="1"/>
    <col min="8" max="8" width="2.8515625" style="20" customWidth="1"/>
    <col min="9" max="9" width="20.7109375" style="20" customWidth="1"/>
    <col min="10" max="11" width="9.140625" style="0" customWidth="1"/>
    <col min="12" max="13" width="9.140625" style="0" hidden="1" customWidth="1"/>
    <col min="14" max="14" width="11.00390625" style="0" hidden="1" customWidth="1"/>
    <col min="15" max="16384" width="9.140625" style="0" hidden="1" customWidth="1"/>
  </cols>
  <sheetData>
    <row r="1" spans="1:9" ht="12.75">
      <c r="A1" s="116">
        <v>41879</v>
      </c>
      <c r="I1" s="18" t="s">
        <v>46</v>
      </c>
    </row>
    <row r="2" spans="1:5" ht="12.75">
      <c r="A2" s="195"/>
      <c r="B2" s="238"/>
      <c r="C2" s="239"/>
      <c r="E2" s="168">
        <f>IF(B2="","",B2)</f>
      </c>
    </row>
    <row r="3" spans="1:14" ht="12.75">
      <c r="A3" s="29" t="s">
        <v>50</v>
      </c>
      <c r="B3" s="29"/>
      <c r="C3" s="29"/>
      <c r="N3" t="s">
        <v>184</v>
      </c>
    </row>
    <row r="4" spans="1:14" ht="18.75">
      <c r="A4" s="63" t="s">
        <v>176</v>
      </c>
      <c r="B4" s="63"/>
      <c r="C4" s="63"/>
      <c r="D4" s="63"/>
      <c r="E4" s="63"/>
      <c r="F4" s="63"/>
      <c r="G4" s="63"/>
      <c r="H4" s="63"/>
      <c r="I4" s="63"/>
      <c r="N4" t="s">
        <v>185</v>
      </c>
    </row>
    <row r="5" ht="12.75">
      <c r="I5" s="165"/>
    </row>
    <row r="6" ht="12.75">
      <c r="I6" s="32" t="s">
        <v>81</v>
      </c>
    </row>
    <row r="7" spans="4:9" ht="15">
      <c r="D7" s="31" t="s">
        <v>51</v>
      </c>
      <c r="E7" s="31"/>
      <c r="F7" s="31"/>
      <c r="G7" s="64" t="s">
        <v>52</v>
      </c>
      <c r="H7" s="64"/>
      <c r="I7" s="64" t="s">
        <v>53</v>
      </c>
    </row>
    <row r="8" spans="3:9" ht="12.75">
      <c r="C8" s="65" t="s">
        <v>54</v>
      </c>
      <c r="D8" s="33"/>
      <c r="E8" s="166"/>
      <c r="F8" s="33"/>
      <c r="G8" s="166"/>
      <c r="H8" s="33"/>
      <c r="I8" s="166"/>
    </row>
    <row r="9" spans="4:9" ht="13.5" thickBot="1">
      <c r="D9" s="66"/>
      <c r="E9" s="66"/>
      <c r="F9" s="66"/>
      <c r="G9" s="66"/>
      <c r="H9" s="66"/>
      <c r="I9" s="66"/>
    </row>
    <row r="10" spans="1:9" ht="13.5" thickTop="1">
      <c r="A10" s="43" t="s">
        <v>82</v>
      </c>
      <c r="B10" s="28"/>
      <c r="C10" s="28"/>
      <c r="D10" s="37">
        <v>390</v>
      </c>
      <c r="E10" s="145">
        <f>G42</f>
        <v>0</v>
      </c>
      <c r="F10" s="100"/>
      <c r="G10" s="136">
        <f>I42</f>
        <v>0</v>
      </c>
      <c r="H10" s="100"/>
      <c r="I10" s="94"/>
    </row>
    <row r="11" spans="1:9" ht="12.75">
      <c r="A11" s="28" t="s">
        <v>83</v>
      </c>
      <c r="B11" s="28"/>
      <c r="C11" s="28"/>
      <c r="D11" s="38">
        <v>398</v>
      </c>
      <c r="E11" s="97"/>
      <c r="F11" s="99"/>
      <c r="G11" s="93"/>
      <c r="H11" s="99"/>
      <c r="I11" s="95"/>
    </row>
    <row r="12" spans="1:9" ht="12.75">
      <c r="A12" s="19" t="s">
        <v>84</v>
      </c>
      <c r="B12" s="19"/>
      <c r="C12" s="28" t="s">
        <v>85</v>
      </c>
      <c r="D12" s="38">
        <v>411</v>
      </c>
      <c r="E12" s="97"/>
      <c r="F12" s="99"/>
      <c r="G12" s="93"/>
      <c r="H12" s="99"/>
      <c r="I12" s="95"/>
    </row>
    <row r="13" spans="3:9" ht="12.75">
      <c r="C13" s="28" t="s">
        <v>86</v>
      </c>
      <c r="D13" s="38">
        <v>404</v>
      </c>
      <c r="E13" s="97"/>
      <c r="F13" s="99"/>
      <c r="G13" s="93"/>
      <c r="H13" s="99"/>
      <c r="I13" s="95"/>
    </row>
    <row r="14" spans="3:9" ht="12.75">
      <c r="C14" s="28" t="s">
        <v>87</v>
      </c>
      <c r="D14" s="38">
        <v>405</v>
      </c>
      <c r="E14" s="97"/>
      <c r="F14" s="99"/>
      <c r="G14" s="93"/>
      <c r="H14" s="99"/>
      <c r="I14" s="95"/>
    </row>
    <row r="15" spans="3:9" ht="12.75">
      <c r="C15" s="28" t="s">
        <v>88</v>
      </c>
      <c r="D15" s="38">
        <v>406</v>
      </c>
      <c r="E15" s="97"/>
      <c r="F15" s="99"/>
      <c r="G15" s="93"/>
      <c r="H15" s="99"/>
      <c r="I15" s="95"/>
    </row>
    <row r="16" spans="3:9" ht="12.75">
      <c r="C16" s="28" t="s">
        <v>89</v>
      </c>
      <c r="D16" s="38">
        <v>407</v>
      </c>
      <c r="E16" s="97"/>
      <c r="F16" s="99"/>
      <c r="G16" s="181"/>
      <c r="H16" s="99"/>
      <c r="I16" s="182"/>
    </row>
    <row r="17" spans="3:9" ht="13.5" thickBot="1">
      <c r="C17" s="28" t="s">
        <v>178</v>
      </c>
      <c r="D17" s="38">
        <v>408</v>
      </c>
      <c r="E17" s="97"/>
      <c r="F17" s="99"/>
      <c r="G17" s="187"/>
      <c r="H17" s="99"/>
      <c r="I17" s="188"/>
    </row>
    <row r="18" spans="2:9" ht="12.75">
      <c r="B18" s="28" t="s">
        <v>90</v>
      </c>
      <c r="C18" s="28"/>
      <c r="D18" s="38">
        <v>414</v>
      </c>
      <c r="E18" s="143">
        <f>SUM(E12:E17)</f>
        <v>0</v>
      </c>
      <c r="F18" s="99"/>
      <c r="G18" s="118">
        <f>SUM(G12:G17)</f>
        <v>0</v>
      </c>
      <c r="H18" s="157"/>
      <c r="I18" s="144">
        <f>SUM(I12:I17)</f>
        <v>0</v>
      </c>
    </row>
    <row r="19" spans="1:9" ht="12.75">
      <c r="A19" s="28" t="s">
        <v>60</v>
      </c>
      <c r="B19" s="28"/>
      <c r="C19" s="28"/>
      <c r="D19" s="38">
        <v>416</v>
      </c>
      <c r="E19" s="97"/>
      <c r="F19" s="157"/>
      <c r="G19" s="93"/>
      <c r="H19" s="99"/>
      <c r="I19" s="95"/>
    </row>
    <row r="20" spans="1:9" ht="12.75">
      <c r="A20" s="19" t="s">
        <v>91</v>
      </c>
      <c r="B20" s="19"/>
      <c r="C20" s="19"/>
      <c r="D20" s="198"/>
      <c r="E20" s="159"/>
      <c r="F20" s="99"/>
      <c r="G20" s="159"/>
      <c r="H20" s="99"/>
      <c r="I20" s="160"/>
    </row>
    <row r="21" spans="2:9" ht="12.75">
      <c r="B21" s="28" t="s">
        <v>62</v>
      </c>
      <c r="C21" s="28"/>
      <c r="D21" s="38">
        <v>417</v>
      </c>
      <c r="E21" s="146"/>
      <c r="F21" s="99"/>
      <c r="G21" s="161"/>
      <c r="H21" s="99"/>
      <c r="I21" s="162"/>
    </row>
    <row r="22" spans="2:9" ht="12.75">
      <c r="B22" s="28" t="s">
        <v>64</v>
      </c>
      <c r="C22" s="28"/>
      <c r="D22" s="38">
        <v>418</v>
      </c>
      <c r="E22" s="97"/>
      <c r="F22" s="99"/>
      <c r="G22" s="158"/>
      <c r="H22" s="99"/>
      <c r="I22" s="95"/>
    </row>
    <row r="23" spans="2:9" ht="13.5" thickBot="1">
      <c r="B23" s="28" t="s">
        <v>66</v>
      </c>
      <c r="C23" s="28"/>
      <c r="D23" s="39">
        <v>419</v>
      </c>
      <c r="E23" s="98"/>
      <c r="F23" s="99"/>
      <c r="G23" s="163"/>
      <c r="H23" s="99"/>
      <c r="I23" s="96"/>
    </row>
    <row r="24" spans="1:9" ht="13.5" thickBot="1">
      <c r="A24" s="67" t="s">
        <v>179</v>
      </c>
      <c r="B24" s="19"/>
      <c r="C24" s="19"/>
      <c r="D24" s="44">
        <v>421</v>
      </c>
      <c r="E24" s="142">
        <f>E10+E11+E18+E19+E21+E22+E23</f>
        <v>0</v>
      </c>
      <c r="F24" s="101"/>
      <c r="G24" s="155">
        <f>G10+G11+G18+G19+G21+G22+G23</f>
        <v>0</v>
      </c>
      <c r="H24" s="103"/>
      <c r="I24" s="154">
        <f>I10+I11+I18+I19+I21+I22+I23</f>
        <v>0</v>
      </c>
    </row>
    <row r="25" ht="14.25" thickBot="1" thickTop="1">
      <c r="E25" s="156"/>
    </row>
    <row r="26" spans="1:10" ht="13.5" thickBot="1">
      <c r="A26" s="228"/>
      <c r="B26" s="229"/>
      <c r="C26" s="229"/>
      <c r="D26" s="230"/>
      <c r="E26" s="230"/>
      <c r="F26" s="230"/>
      <c r="G26" s="229"/>
      <c r="H26" s="229"/>
      <c r="I26" s="229"/>
      <c r="J26" s="227"/>
    </row>
    <row r="27" ht="12.75"/>
    <row r="28" spans="1:9" ht="18.75">
      <c r="A28" s="63" t="s">
        <v>177</v>
      </c>
      <c r="B28" s="63"/>
      <c r="C28" s="63"/>
      <c r="D28" s="63"/>
      <c r="E28" s="63"/>
      <c r="F28" s="63"/>
      <c r="G28" s="63"/>
      <c r="H28" s="63"/>
      <c r="I28" s="63"/>
    </row>
    <row r="29" ht="12.75"/>
    <row r="30" spans="4:9" ht="15">
      <c r="D30" s="31" t="s">
        <v>51</v>
      </c>
      <c r="E30" s="31"/>
      <c r="F30" s="31"/>
      <c r="G30" s="64" t="s">
        <v>52</v>
      </c>
      <c r="H30" s="64"/>
      <c r="I30" s="64" t="s">
        <v>53</v>
      </c>
    </row>
    <row r="31" spans="3:9" ht="12.75">
      <c r="C31" s="65" t="s">
        <v>54</v>
      </c>
      <c r="D31" s="33"/>
      <c r="E31" s="190">
        <f>E8</f>
        <v>0</v>
      </c>
      <c r="F31" s="33"/>
      <c r="G31" s="190">
        <f>G8</f>
        <v>0</v>
      </c>
      <c r="H31" s="33"/>
      <c r="I31" s="190">
        <f>I8</f>
        <v>0</v>
      </c>
    </row>
    <row r="32" spans="3:9" ht="13.5" thickBot="1">
      <c r="C32" s="68"/>
      <c r="D32" s="66"/>
      <c r="E32" s="66"/>
      <c r="F32" s="66"/>
      <c r="G32" s="66"/>
      <c r="H32" s="66"/>
      <c r="I32" s="66"/>
    </row>
    <row r="33" spans="1:9" ht="13.5" thickTop="1">
      <c r="A33" s="20" t="s">
        <v>92</v>
      </c>
      <c r="D33" s="69"/>
      <c r="E33" s="232"/>
      <c r="F33" s="102"/>
      <c r="G33" s="234"/>
      <c r="H33" s="104"/>
      <c r="I33" s="236"/>
    </row>
    <row r="34" spans="3:9" ht="12.75">
      <c r="C34" s="28" t="s">
        <v>85</v>
      </c>
      <c r="D34" s="38">
        <v>338</v>
      </c>
      <c r="E34" s="233"/>
      <c r="F34" s="99"/>
      <c r="G34" s="235"/>
      <c r="H34" s="99"/>
      <c r="I34" s="237"/>
    </row>
    <row r="35" spans="3:9" ht="12.75">
      <c r="C35" s="28" t="s">
        <v>86</v>
      </c>
      <c r="D35" s="38">
        <v>360</v>
      </c>
      <c r="E35" s="97"/>
      <c r="F35" s="99"/>
      <c r="G35" s="93"/>
      <c r="H35" s="99"/>
      <c r="I35" s="95"/>
    </row>
    <row r="36" spans="3:9" ht="12.75">
      <c r="C36" s="28" t="s">
        <v>87</v>
      </c>
      <c r="D36" s="38">
        <v>357</v>
      </c>
      <c r="E36" s="97"/>
      <c r="F36" s="99"/>
      <c r="G36" s="93"/>
      <c r="H36" s="99"/>
      <c r="I36" s="95"/>
    </row>
    <row r="37" spans="3:9" ht="12.75">
      <c r="C37" s="28" t="s">
        <v>88</v>
      </c>
      <c r="D37" s="38">
        <v>361</v>
      </c>
      <c r="E37" s="97"/>
      <c r="F37" s="99"/>
      <c r="G37" s="93"/>
      <c r="H37" s="99"/>
      <c r="I37" s="95"/>
    </row>
    <row r="38" spans="3:9" ht="12.75">
      <c r="C38" s="28" t="s">
        <v>89</v>
      </c>
      <c r="D38" s="179">
        <v>362</v>
      </c>
      <c r="E38" s="180"/>
      <c r="F38" s="99"/>
      <c r="G38" s="181"/>
      <c r="H38" s="99"/>
      <c r="I38" s="182"/>
    </row>
    <row r="39" spans="3:9" ht="13.5" thickBot="1">
      <c r="C39" s="28" t="s">
        <v>178</v>
      </c>
      <c r="D39" s="186">
        <v>363</v>
      </c>
      <c r="E39" s="183"/>
      <c r="F39" s="99"/>
      <c r="G39" s="184"/>
      <c r="H39" s="99"/>
      <c r="I39" s="185"/>
    </row>
    <row r="40" spans="1:9" ht="12.75">
      <c r="A40" s="28" t="s">
        <v>93</v>
      </c>
      <c r="B40" s="28"/>
      <c r="C40" s="28"/>
      <c r="D40" s="38">
        <v>386</v>
      </c>
      <c r="E40" s="177">
        <f>SUM(E34:E39)</f>
        <v>0</v>
      </c>
      <c r="F40" s="159"/>
      <c r="G40" s="118">
        <f>SUM(G34:G39)</f>
        <v>0</v>
      </c>
      <c r="H40" s="99"/>
      <c r="I40" s="144">
        <f>SUM(I34:I39)</f>
        <v>0</v>
      </c>
    </row>
    <row r="41" spans="1:9" ht="12.75">
      <c r="A41" s="28" t="s">
        <v>72</v>
      </c>
      <c r="B41" s="28"/>
      <c r="C41" s="28"/>
      <c r="D41" s="38">
        <v>387</v>
      </c>
      <c r="E41" s="97"/>
      <c r="F41" s="159"/>
      <c r="G41" s="93"/>
      <c r="H41" s="99"/>
      <c r="I41" s="173"/>
    </row>
    <row r="42" spans="1:9" ht="13.5" thickBot="1">
      <c r="A42" s="43" t="s">
        <v>94</v>
      </c>
      <c r="B42" s="28"/>
      <c r="C42" s="28"/>
      <c r="D42" s="39">
        <v>388</v>
      </c>
      <c r="E42" s="178">
        <f>E10+(E24-E10)-SUM(E40,E41)</f>
        <v>0</v>
      </c>
      <c r="F42" s="159"/>
      <c r="G42" s="199">
        <f>G10+(G24-G10)-SUM(G40,G41)</f>
        <v>0</v>
      </c>
      <c r="H42" s="159"/>
      <c r="I42" s="174">
        <f>I10+(I24-I10)-SUM(I40,I41)</f>
        <v>0</v>
      </c>
    </row>
    <row r="43" spans="1:9" ht="13.5" thickBot="1">
      <c r="A43" s="70" t="s">
        <v>74</v>
      </c>
      <c r="B43" s="71"/>
      <c r="C43" s="72"/>
      <c r="D43" s="44">
        <v>389</v>
      </c>
      <c r="E43" s="142">
        <f>SUM(E40:E42)</f>
        <v>0</v>
      </c>
      <c r="F43" s="176"/>
      <c r="G43" s="119">
        <f>SUM(G40:G42)</f>
        <v>0</v>
      </c>
      <c r="H43" s="103"/>
      <c r="I43" s="175">
        <f>SUM(I40:I42)</f>
        <v>0</v>
      </c>
    </row>
    <row r="44" ht="13.5" thickTop="1"/>
    <row r="45" ht="12.75"/>
  </sheetData>
  <sheetProtection password="F4ED" sheet="1"/>
  <mergeCells count="4">
    <mergeCell ref="E33:E34"/>
    <mergeCell ref="G33:G34"/>
    <mergeCell ref="I33:I34"/>
    <mergeCell ref="B2:C2"/>
  </mergeCells>
  <printOptions horizontalCentered="1"/>
  <pageMargins left="0.75" right="0.75" top="1" bottom="1" header="0.5" footer="0.5"/>
  <pageSetup fitToHeight="1" fitToWidth="1" horizontalDpi="600" verticalDpi="600" orientation="landscape" scale="84" r:id="rId1"/>
  <ignoredErrors>
    <ignoredError sqref="G18:I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zoomScalePageLayoutView="0" workbookViewId="0" topLeftCell="A1">
      <selection activeCell="I35" sqref="I35"/>
    </sheetView>
  </sheetViews>
  <sheetFormatPr defaultColWidth="0" defaultRowHeight="12.75" zeroHeight="1"/>
  <cols>
    <col min="1" max="1" width="9.7109375" style="0" customWidth="1"/>
    <col min="2" max="2" width="10.28125" style="0" customWidth="1"/>
    <col min="3" max="3" width="7.7109375" style="0" customWidth="1"/>
    <col min="4" max="4" width="10.140625" style="0" customWidth="1"/>
    <col min="5" max="5" width="5.140625" style="0" customWidth="1"/>
    <col min="6" max="6" width="19.7109375" style="0" customWidth="1"/>
    <col min="7" max="7" width="5.7109375" style="0" customWidth="1"/>
    <col min="8" max="8" width="8.7109375" style="0" customWidth="1"/>
    <col min="9" max="9" width="10.28125" style="0" customWidth="1"/>
    <col min="10" max="10" width="12.7109375" style="0" customWidth="1"/>
    <col min="11" max="11" width="4.57421875" style="0" customWidth="1"/>
    <col min="12" max="12" width="9.140625" style="0" customWidth="1"/>
    <col min="13" max="13" width="2.00390625" style="0" customWidth="1"/>
    <col min="14" max="16384" width="9.140625" style="0" hidden="1" customWidth="1"/>
  </cols>
  <sheetData>
    <row r="1" spans="1:11" ht="12.75">
      <c r="A1" s="116">
        <v>41879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12.75"/>
    <row r="4" ht="12.75"/>
    <row r="5" spans="1:6" ht="12.75">
      <c r="A5" s="47" t="s">
        <v>1</v>
      </c>
      <c r="B5" s="243"/>
      <c r="C5" s="243"/>
      <c r="D5" s="243"/>
      <c r="E5" s="243"/>
      <c r="F5" t="s">
        <v>2</v>
      </c>
    </row>
    <row r="6" ht="12.75"/>
    <row r="7" spans="2:8" ht="12.75">
      <c r="B7" t="s">
        <v>3</v>
      </c>
      <c r="C7" s="5"/>
      <c r="D7" s="243"/>
      <c r="E7" s="243"/>
      <c r="F7" s="243"/>
      <c r="G7" s="243"/>
      <c r="H7" t="s">
        <v>4</v>
      </c>
    </row>
    <row r="8" spans="3:7" ht="12.75">
      <c r="C8" s="48"/>
      <c r="D8" s="49" t="s">
        <v>5</v>
      </c>
      <c r="E8" s="48"/>
      <c r="F8" s="50"/>
      <c r="G8" s="48"/>
    </row>
    <row r="9" spans="2:9" ht="12.75">
      <c r="B9" t="s">
        <v>6</v>
      </c>
      <c r="D9" s="51"/>
      <c r="E9" s="8" t="s">
        <v>7</v>
      </c>
      <c r="F9" s="8"/>
      <c r="G9" s="244">
        <f>'Util Rev&amp;Exp'!$I$5</f>
        <v>0</v>
      </c>
      <c r="H9" s="244"/>
      <c r="I9" s="244"/>
    </row>
    <row r="10" spans="4:9" ht="12.75">
      <c r="D10" s="52" t="s">
        <v>8</v>
      </c>
      <c r="G10" s="49" t="s">
        <v>9</v>
      </c>
      <c r="H10" s="6"/>
      <c r="I10" s="6"/>
    </row>
    <row r="11" ht="12.75">
      <c r="B11" t="s">
        <v>10</v>
      </c>
    </row>
    <row r="12" ht="12.75"/>
    <row r="13" ht="12.75">
      <c r="B13" t="s">
        <v>11</v>
      </c>
    </row>
    <row r="14" spans="2:9" ht="12.75">
      <c r="B14" t="s">
        <v>12</v>
      </c>
      <c r="C14" s="243"/>
      <c r="D14" s="243"/>
      <c r="E14" s="5"/>
      <c r="F14" s="4"/>
      <c r="G14" s="4"/>
      <c r="H14" s="4"/>
      <c r="I14" t="s">
        <v>13</v>
      </c>
    </row>
    <row r="15" spans="6:8" ht="12.75">
      <c r="F15" s="49" t="s">
        <v>14</v>
      </c>
      <c r="G15" s="2"/>
      <c r="H15" s="6"/>
    </row>
    <row r="16" spans="6:10" ht="12.75">
      <c r="F16" s="47" t="s">
        <v>15</v>
      </c>
      <c r="G16" s="240"/>
      <c r="H16" s="240"/>
      <c r="I16" s="240"/>
      <c r="J16" s="240"/>
    </row>
    <row r="17" spans="7:10" ht="12.75">
      <c r="G17" s="242"/>
      <c r="H17" s="242"/>
      <c r="I17" s="242"/>
      <c r="J17" s="242"/>
    </row>
    <row r="18" spans="7:10" ht="13.5" thickBot="1">
      <c r="G18" s="5"/>
      <c r="H18" s="5"/>
      <c r="I18" s="5"/>
      <c r="J18" s="5"/>
    </row>
    <row r="19" spans="1:256" s="194" customFormat="1" ht="14.25" thickBot="1" thickTop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ht="12.75">
      <c r="A20" s="1" t="s">
        <v>16</v>
      </c>
    </row>
    <row r="21" ht="12.75"/>
    <row r="22" spans="1:10" ht="12.75">
      <c r="A22" s="47" t="s">
        <v>17</v>
      </c>
      <c r="B22" s="191" t="str">
        <f>IF(D9&gt;0,D9," ")</f>
        <v> </v>
      </c>
      <c r="C22" s="5" t="s">
        <v>18</v>
      </c>
      <c r="D22" s="248">
        <f>IF(D7="","",D7)</f>
      </c>
      <c r="E22" s="244"/>
      <c r="F22" s="244"/>
      <c r="G22" s="244"/>
      <c r="H22" s="244"/>
      <c r="I22" s="244"/>
      <c r="J22" t="s">
        <v>19</v>
      </c>
    </row>
    <row r="23" spans="1:9" ht="12.75">
      <c r="A23" s="47"/>
      <c r="B23" s="52" t="s">
        <v>8</v>
      </c>
      <c r="C23" s="5"/>
      <c r="D23" s="5"/>
      <c r="E23" s="5"/>
      <c r="F23" s="58"/>
      <c r="G23" s="5"/>
      <c r="H23" s="5"/>
      <c r="I23" s="5"/>
    </row>
    <row r="24" spans="1:7" ht="12.75">
      <c r="A24" t="s">
        <v>20</v>
      </c>
      <c r="F24" s="192" t="str">
        <f>IF($G$9&gt;0,$G$9," ")</f>
        <v> </v>
      </c>
      <c r="G24" t="s">
        <v>21</v>
      </c>
    </row>
    <row r="25" ht="12.75">
      <c r="F25" s="16" t="s">
        <v>9</v>
      </c>
    </row>
    <row r="26" spans="1:9" ht="12.75">
      <c r="A26" t="s">
        <v>22</v>
      </c>
      <c r="C26" s="5"/>
      <c r="D26" s="59"/>
      <c r="E26" s="9" t="s">
        <v>23</v>
      </c>
      <c r="F26" s="249"/>
      <c r="G26" s="243"/>
      <c r="H26" s="243"/>
      <c r="I26" t="s">
        <v>24</v>
      </c>
    </row>
    <row r="27" spans="3:9" ht="12.75">
      <c r="C27" s="5"/>
      <c r="D27" s="52" t="s">
        <v>8</v>
      </c>
      <c r="E27" s="10"/>
      <c r="F27" s="60" t="s">
        <v>25</v>
      </c>
      <c r="G27" s="61"/>
      <c r="H27" s="61"/>
      <c r="I27" s="5"/>
    </row>
    <row r="28" spans="1:9" ht="12.75">
      <c r="A28" t="s">
        <v>26</v>
      </c>
      <c r="C28" s="5"/>
      <c r="D28" s="62"/>
      <c r="E28" s="10"/>
      <c r="F28" s="5"/>
      <c r="G28" s="5"/>
      <c r="H28" s="5"/>
      <c r="I28" s="5"/>
    </row>
    <row r="29" ht="12.75">
      <c r="A29" t="s">
        <v>27</v>
      </c>
    </row>
    <row r="30" spans="1:10" ht="12.75">
      <c r="A30" s="245"/>
      <c r="B30" s="246"/>
      <c r="C30" s="246"/>
      <c r="D30" s="246"/>
      <c r="E30" s="246"/>
      <c r="F30" s="246"/>
      <c r="G30" s="246"/>
      <c r="H30" s="246"/>
      <c r="I30" s="246"/>
      <c r="J30" s="246"/>
    </row>
    <row r="31" spans="1:10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</row>
    <row r="32" spans="1:10" ht="12.75">
      <c r="A32" s="247"/>
      <c r="B32" s="247"/>
      <c r="C32" s="247"/>
      <c r="D32" s="247"/>
      <c r="E32" s="247"/>
      <c r="F32" s="247"/>
      <c r="G32" s="247"/>
      <c r="H32" s="247"/>
      <c r="I32" s="247"/>
      <c r="J32" s="247"/>
    </row>
    <row r="33" ht="12.75"/>
    <row r="34" ht="12.75">
      <c r="A34" t="s">
        <v>28</v>
      </c>
    </row>
    <row r="35" spans="1:10" ht="12.75">
      <c r="A35" t="s">
        <v>29</v>
      </c>
      <c r="F35" s="231"/>
      <c r="G35" t="s">
        <v>30</v>
      </c>
      <c r="I35" s="59"/>
      <c r="J35" s="5"/>
    </row>
    <row r="36" spans="6:10" ht="12.75">
      <c r="F36" s="49" t="s">
        <v>31</v>
      </c>
      <c r="I36" s="52" t="s">
        <v>8</v>
      </c>
      <c r="J36" s="5"/>
    </row>
    <row r="37" spans="1:10" ht="12.75">
      <c r="A37" t="s">
        <v>32</v>
      </c>
      <c r="D37" s="244">
        <f>IF(D7="","",D7)</f>
      </c>
      <c r="E37" s="244"/>
      <c r="F37" s="244"/>
      <c r="G37" s="1" t="s">
        <v>33</v>
      </c>
      <c r="I37" s="248" t="str">
        <f>IF(F35&gt;0,F35," ")</f>
        <v> </v>
      </c>
      <c r="J37" s="244"/>
    </row>
    <row r="38" spans="4:10" ht="12.75">
      <c r="D38" s="5"/>
      <c r="E38" s="5"/>
      <c r="F38" s="5"/>
      <c r="G38" s="1"/>
      <c r="I38" s="49" t="s">
        <v>31</v>
      </c>
      <c r="J38" s="6"/>
    </row>
    <row r="39" spans="1:3" ht="12.75">
      <c r="A39" t="s">
        <v>34</v>
      </c>
      <c r="B39" s="193" t="str">
        <f>IF($I$35&gt;0,$I$35," ")</f>
        <v> </v>
      </c>
      <c r="C39" t="s">
        <v>35</v>
      </c>
    </row>
    <row r="40" spans="2:3" ht="12.75">
      <c r="B40" s="52" t="s">
        <v>8</v>
      </c>
      <c r="C40" s="5"/>
    </row>
    <row r="41" ht="12.75">
      <c r="A41" t="s">
        <v>36</v>
      </c>
    </row>
    <row r="42" ht="12.75">
      <c r="A42" t="s">
        <v>37</v>
      </c>
    </row>
    <row r="43" spans="1:5" ht="12.75">
      <c r="A43" t="s">
        <v>38</v>
      </c>
      <c r="D43" s="59"/>
      <c r="E43" t="s">
        <v>39</v>
      </c>
    </row>
    <row r="44" spans="1:4" ht="12.75">
      <c r="A44" t="s">
        <v>40</v>
      </c>
      <c r="D44" s="52" t="s">
        <v>8</v>
      </c>
    </row>
    <row r="45" spans="1:10" ht="12.75">
      <c r="A45" t="s">
        <v>41</v>
      </c>
      <c r="B45" s="240"/>
      <c r="C45" s="240"/>
      <c r="D45" s="240"/>
      <c r="G45" t="s">
        <v>42</v>
      </c>
      <c r="H45" s="240"/>
      <c r="I45" s="240"/>
      <c r="J45" s="240"/>
    </row>
    <row r="46" spans="2:10" ht="12.75">
      <c r="B46" s="240"/>
      <c r="C46" s="240"/>
      <c r="D46" s="240"/>
      <c r="H46" s="240"/>
      <c r="I46" s="240"/>
      <c r="J46" s="240"/>
    </row>
    <row r="47" spans="2:10" ht="12.75">
      <c r="B47" s="240"/>
      <c r="C47" s="240"/>
      <c r="D47" s="240"/>
      <c r="H47" s="240"/>
      <c r="I47" s="240"/>
      <c r="J47" s="240"/>
    </row>
    <row r="48" spans="2:10" ht="12.75">
      <c r="B48" s="240"/>
      <c r="C48" s="240"/>
      <c r="D48" s="240"/>
      <c r="G48" s="47" t="s">
        <v>43</v>
      </c>
      <c r="H48" s="240"/>
      <c r="I48" s="240"/>
      <c r="J48" s="240"/>
    </row>
    <row r="49" ht="12.75"/>
    <row r="50" spans="5:9" ht="12.75">
      <c r="E50" s="241"/>
      <c r="F50" s="241"/>
      <c r="G50" s="241"/>
      <c r="H50" s="2" t="s">
        <v>44</v>
      </c>
      <c r="I50" s="2"/>
    </row>
    <row r="51" ht="12.75">
      <c r="F51" s="16" t="s">
        <v>14</v>
      </c>
    </row>
    <row r="52" spans="4:9" ht="12.75">
      <c r="D52" s="10"/>
      <c r="E52" s="241"/>
      <c r="F52" s="241"/>
      <c r="G52" s="241"/>
      <c r="H52" s="2" t="s">
        <v>45</v>
      </c>
      <c r="I52" s="2"/>
    </row>
    <row r="53" ht="12.75">
      <c r="F53" s="16" t="s">
        <v>14</v>
      </c>
    </row>
    <row r="54" ht="12.75"/>
    <row r="55" ht="12.75"/>
  </sheetData>
  <sheetProtection password="F4ED" sheet="1"/>
  <mergeCells count="21">
    <mergeCell ref="H46:J46"/>
    <mergeCell ref="D37:F37"/>
    <mergeCell ref="D22:I22"/>
    <mergeCell ref="F26:H26"/>
    <mergeCell ref="B48:D48"/>
    <mergeCell ref="H48:J48"/>
    <mergeCell ref="E50:G50"/>
    <mergeCell ref="B45:D45"/>
    <mergeCell ref="B46:D46"/>
    <mergeCell ref="B47:D47"/>
    <mergeCell ref="H45:J45"/>
    <mergeCell ref="H47:J47"/>
    <mergeCell ref="E52:G52"/>
    <mergeCell ref="G17:J17"/>
    <mergeCell ref="B5:E5"/>
    <mergeCell ref="D7:G7"/>
    <mergeCell ref="G9:I9"/>
    <mergeCell ref="C14:D14"/>
    <mergeCell ref="G16:J16"/>
    <mergeCell ref="A30:J32"/>
    <mergeCell ref="I37:J37"/>
  </mergeCells>
  <dataValidations count="4">
    <dataValidation type="date" allowBlank="1" showInputMessage="1" showErrorMessage="1" errorTitle="INCORRECT FORMAT" error="The information entered in this cell must be in the following format: MM/DD/YYYY" sqref="I35">
      <formula1>41456</formula1>
      <formula2>49490</formula2>
    </dataValidation>
    <dataValidation type="date" allowBlank="1" showInputMessage="1" showErrorMessage="1" errorTitle="INCORRECT FORMAT" error="Information entered is not in the correct format.  The correct format is as follows: MM/DD/YYYY" sqref="D43">
      <formula1>41456</formula1>
      <formula2>49490</formula2>
    </dataValidation>
    <dataValidation allowBlank="1" showInputMessage="1" showErrorMessage="1" errorTitle="SIGNATURE BLANK" error="This blank should be signed by the Chairperson." sqref="E50:G50"/>
    <dataValidation allowBlank="1" showInputMessage="1" showErrorMessage="1" errorTitle="SIGNATURE BLANK" error="This blank should be signed by the Board Secretary." sqref="E52:G52"/>
  </dataValidations>
  <printOptions horizont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40.7109375" style="0" customWidth="1"/>
    <col min="4" max="4" width="3.7109375" style="0" customWidth="1"/>
    <col min="5" max="5" width="20.7109375" style="0" customWidth="1"/>
    <col min="6" max="6" width="3.7109375" style="0" customWidth="1"/>
    <col min="7" max="7" width="20.7109375" style="0" customWidth="1"/>
    <col min="8" max="8" width="3.7109375" style="0" customWidth="1"/>
    <col min="9" max="9" width="20.7109375" style="0" customWidth="1"/>
  </cols>
  <sheetData>
    <row r="1" spans="1:9" ht="12.75">
      <c r="A1" s="216">
        <v>41879</v>
      </c>
      <c r="B1" s="20"/>
      <c r="C1" s="21"/>
      <c r="D1" s="22"/>
      <c r="E1" s="22"/>
      <c r="F1" s="22"/>
      <c r="G1" s="22"/>
      <c r="H1" s="22"/>
      <c r="I1" s="18" t="s">
        <v>46</v>
      </c>
    </row>
    <row r="2" spans="1:9" ht="20.25">
      <c r="A2" s="23" t="s">
        <v>47</v>
      </c>
      <c r="B2" s="24"/>
      <c r="C2" s="25"/>
      <c r="D2" s="24"/>
      <c r="E2" s="24"/>
      <c r="F2" s="24"/>
      <c r="G2" s="24"/>
      <c r="H2" s="24"/>
      <c r="I2" s="24"/>
    </row>
    <row r="3" spans="1:9" ht="12.75">
      <c r="A3" s="19"/>
      <c r="B3" s="19"/>
      <c r="C3" s="26"/>
      <c r="D3" s="22"/>
      <c r="E3" s="22"/>
      <c r="F3" s="22"/>
      <c r="G3" s="22"/>
      <c r="H3" s="22"/>
      <c r="I3" s="22"/>
    </row>
    <row r="4" spans="1:9" ht="12.75">
      <c r="A4" s="20"/>
      <c r="B4" s="20"/>
      <c r="C4" s="21"/>
      <c r="D4" s="22"/>
      <c r="E4" s="190">
        <f>IF('Util Rev&amp;Exp'!I5&lt;&gt;"",'Util Cert'!F35,"")</f>
      </c>
      <c r="F4" s="27"/>
      <c r="G4" s="7" t="s">
        <v>48</v>
      </c>
      <c r="H4" s="22"/>
      <c r="I4" s="197">
        <f>E9</f>
      </c>
    </row>
    <row r="5" spans="1:9" ht="12.75">
      <c r="A5" s="196"/>
      <c r="B5" s="189">
        <f>'Util Rev&amp;Exp'!$B$2:$C$2</f>
        <v>0</v>
      </c>
      <c r="C5" s="26"/>
      <c r="D5" s="22"/>
      <c r="E5" s="16" t="s">
        <v>49</v>
      </c>
      <c r="F5" s="22"/>
      <c r="G5" s="22"/>
      <c r="H5" s="22"/>
      <c r="I5" s="22"/>
    </row>
    <row r="6" spans="1:9" ht="12.75">
      <c r="A6" s="29" t="s">
        <v>50</v>
      </c>
      <c r="B6" s="30"/>
      <c r="C6" s="21"/>
      <c r="D6" s="22"/>
      <c r="E6" s="22"/>
      <c r="F6" s="22"/>
      <c r="G6" s="22"/>
      <c r="H6" s="22"/>
      <c r="I6" s="22"/>
    </row>
    <row r="7" spans="1:9" ht="12.75">
      <c r="A7" s="20"/>
      <c r="B7" s="20"/>
      <c r="C7" s="21"/>
      <c r="D7" s="22"/>
      <c r="E7" s="22"/>
      <c r="F7" s="22"/>
      <c r="G7" s="22"/>
      <c r="H7" s="22"/>
      <c r="I7" s="22"/>
    </row>
    <row r="8" spans="1:9" ht="15">
      <c r="A8" s="20"/>
      <c r="B8" s="20"/>
      <c r="C8" s="21"/>
      <c r="D8" s="31" t="s">
        <v>51</v>
      </c>
      <c r="E8" s="31"/>
      <c r="F8" s="31" t="s">
        <v>52</v>
      </c>
      <c r="G8" s="31"/>
      <c r="H8" s="31" t="s">
        <v>53</v>
      </c>
      <c r="I8" s="31"/>
    </row>
    <row r="9" spans="1:9" ht="12.75">
      <c r="A9" s="20"/>
      <c r="B9" s="20"/>
      <c r="C9" s="32" t="s">
        <v>54</v>
      </c>
      <c r="D9" s="33"/>
      <c r="E9" s="190">
        <f>IF('Util Rev&amp;Exp'!E8&lt;&gt;"",'Util Rev&amp;Exp'!E8,"")</f>
      </c>
      <c r="F9" s="33"/>
      <c r="G9" s="190">
        <f>IF('Util Rev&amp;Exp'!G8&lt;&gt;"",'Util Rev&amp;Exp'!G8,"")</f>
      </c>
      <c r="H9" s="33"/>
      <c r="I9" s="190">
        <f>IF('Util Rev&amp;Exp'!I8&lt;&gt;"",'Util Rev&amp;Exp'!I8,"")</f>
      </c>
    </row>
    <row r="10" spans="2:9" ht="13.5" thickBot="1">
      <c r="B10" s="34" t="s">
        <v>55</v>
      </c>
      <c r="C10" s="21"/>
      <c r="D10" s="35"/>
      <c r="E10" s="35"/>
      <c r="F10" s="35"/>
      <c r="G10" s="35"/>
      <c r="H10" s="35"/>
      <c r="I10" s="35"/>
    </row>
    <row r="11" spans="1:9" ht="13.5" thickTop="1">
      <c r="A11" s="20"/>
      <c r="B11" s="217" t="s">
        <v>56</v>
      </c>
      <c r="C11" s="36" t="s">
        <v>57</v>
      </c>
      <c r="D11" s="120">
        <v>241</v>
      </c>
      <c r="E11" s="136">
        <f>'Util Rev&amp;Exp'!E11</f>
        <v>0</v>
      </c>
      <c r="F11" s="125">
        <v>271</v>
      </c>
      <c r="G11" s="136">
        <f>'Util Rev&amp;Exp'!G11</f>
        <v>0</v>
      </c>
      <c r="H11" s="129">
        <v>301</v>
      </c>
      <c r="I11" s="137">
        <f>'Util Rev&amp;Exp'!I11</f>
        <v>0</v>
      </c>
    </row>
    <row r="12" spans="1:9" ht="12.75">
      <c r="A12" s="20"/>
      <c r="B12" s="217" t="s">
        <v>58</v>
      </c>
      <c r="C12" s="36" t="s">
        <v>59</v>
      </c>
      <c r="D12" s="121">
        <v>243</v>
      </c>
      <c r="E12" s="118">
        <f>'Util Rev&amp;Exp'!E18</f>
        <v>0</v>
      </c>
      <c r="F12" s="126">
        <v>273</v>
      </c>
      <c r="G12" s="118">
        <f>'Util Rev&amp;Exp'!G18</f>
        <v>0</v>
      </c>
      <c r="H12" s="130">
        <v>303</v>
      </c>
      <c r="I12" s="138">
        <f>'Util Rev&amp;Exp'!I18</f>
        <v>0</v>
      </c>
    </row>
    <row r="13" spans="1:9" ht="12.75">
      <c r="A13" s="20"/>
      <c r="B13" s="217" t="s">
        <v>60</v>
      </c>
      <c r="C13" s="36" t="s">
        <v>61</v>
      </c>
      <c r="D13" s="121">
        <v>245</v>
      </c>
      <c r="E13" s="118">
        <f>'Util Rev&amp;Exp'!E19</f>
        <v>0</v>
      </c>
      <c r="F13" s="126">
        <v>275</v>
      </c>
      <c r="G13" s="118">
        <f>'Util Rev&amp;Exp'!G19</f>
        <v>0</v>
      </c>
      <c r="H13" s="130">
        <v>305</v>
      </c>
      <c r="I13" s="138">
        <f>'Util Rev&amp;Exp'!I19</f>
        <v>0</v>
      </c>
    </row>
    <row r="14" spans="1:9" ht="12.75">
      <c r="A14" s="20"/>
      <c r="B14" s="217" t="s">
        <v>62</v>
      </c>
      <c r="C14" s="36" t="s">
        <v>63</v>
      </c>
      <c r="D14" s="121">
        <v>247</v>
      </c>
      <c r="E14" s="118">
        <f>'Util Rev&amp;Exp'!E21</f>
        <v>0</v>
      </c>
      <c r="F14" s="126">
        <v>277</v>
      </c>
      <c r="G14" s="118">
        <f>'Util Rev&amp;Exp'!G21</f>
        <v>0</v>
      </c>
      <c r="H14" s="130">
        <v>307</v>
      </c>
      <c r="I14" s="138">
        <f>'Util Rev&amp;Exp'!I21</f>
        <v>0</v>
      </c>
    </row>
    <row r="15" spans="1:9" ht="12.75">
      <c r="A15" s="20"/>
      <c r="B15" s="217" t="s">
        <v>64</v>
      </c>
      <c r="C15" s="36" t="s">
        <v>65</v>
      </c>
      <c r="D15" s="121">
        <v>248</v>
      </c>
      <c r="E15" s="118">
        <f>'Util Rev&amp;Exp'!E22</f>
        <v>0</v>
      </c>
      <c r="F15" s="126">
        <v>278</v>
      </c>
      <c r="G15" s="118">
        <f>'Util Rev&amp;Exp'!G22</f>
        <v>0</v>
      </c>
      <c r="H15" s="130">
        <v>308</v>
      </c>
      <c r="I15" s="138">
        <f>'Util Rev&amp;Exp'!I22</f>
        <v>0</v>
      </c>
    </row>
    <row r="16" spans="1:9" ht="13.5" thickBot="1">
      <c r="A16" s="20"/>
      <c r="B16" s="217" t="s">
        <v>66</v>
      </c>
      <c r="C16" s="36" t="s">
        <v>67</v>
      </c>
      <c r="D16" s="122">
        <v>249</v>
      </c>
      <c r="E16" s="118">
        <f>'Util Rev&amp;Exp'!E23</f>
        <v>0</v>
      </c>
      <c r="F16" s="127">
        <v>279</v>
      </c>
      <c r="G16" s="118">
        <f>'Util Rev&amp;Exp'!G23</f>
        <v>0</v>
      </c>
      <c r="H16" s="131">
        <v>309</v>
      </c>
      <c r="I16" s="138">
        <f>'Util Rev&amp;Exp'!I23</f>
        <v>0</v>
      </c>
    </row>
    <row r="17" spans="1:9" ht="13.5" thickBot="1">
      <c r="A17" s="20"/>
      <c r="B17" s="218" t="s">
        <v>68</v>
      </c>
      <c r="C17" s="36"/>
      <c r="D17" s="122">
        <v>250</v>
      </c>
      <c r="E17" s="117">
        <f>SUM(E11:E16)</f>
        <v>0</v>
      </c>
      <c r="F17" s="127">
        <v>280</v>
      </c>
      <c r="G17" s="117">
        <f>SUM(G11:G16)</f>
        <v>0</v>
      </c>
      <c r="H17" s="131">
        <v>310</v>
      </c>
      <c r="I17" s="139">
        <f>SUM(I11:I16)</f>
        <v>0</v>
      </c>
    </row>
    <row r="18" spans="1:9" ht="12.75">
      <c r="A18" s="20"/>
      <c r="B18" s="203"/>
      <c r="C18" s="204"/>
      <c r="D18" s="211"/>
      <c r="E18" s="202"/>
      <c r="F18" s="206"/>
      <c r="G18" s="202"/>
      <c r="H18" s="206"/>
      <c r="I18" s="205"/>
    </row>
    <row r="19" spans="2:9" ht="12.75">
      <c r="B19" s="41" t="s">
        <v>69</v>
      </c>
      <c r="C19" s="21"/>
      <c r="D19" s="207"/>
      <c r="E19" s="208"/>
      <c r="F19" s="209"/>
      <c r="G19" s="208"/>
      <c r="H19" s="209"/>
      <c r="I19" s="210"/>
    </row>
    <row r="20" spans="1:9" ht="12.75">
      <c r="A20" s="20"/>
      <c r="B20" s="217" t="s">
        <v>70</v>
      </c>
      <c r="C20" s="36" t="s">
        <v>71</v>
      </c>
      <c r="D20" s="121">
        <v>255</v>
      </c>
      <c r="E20" s="118">
        <f>'Util Rev&amp;Exp'!E40</f>
        <v>0</v>
      </c>
      <c r="F20" s="126">
        <v>285</v>
      </c>
      <c r="G20" s="118">
        <f>'Util Rev&amp;Exp'!G40</f>
        <v>0</v>
      </c>
      <c r="H20" s="130">
        <v>315</v>
      </c>
      <c r="I20" s="138">
        <f>'Util Rev&amp;Exp'!I40</f>
        <v>0</v>
      </c>
    </row>
    <row r="21" spans="1:9" ht="12.75">
      <c r="A21" s="20"/>
      <c r="B21" s="217" t="s">
        <v>72</v>
      </c>
      <c r="C21" s="36" t="s">
        <v>73</v>
      </c>
      <c r="D21" s="121">
        <v>259</v>
      </c>
      <c r="E21" s="118">
        <f>'Util Rev&amp;Exp'!E41</f>
        <v>0</v>
      </c>
      <c r="F21" s="126">
        <v>289</v>
      </c>
      <c r="G21" s="118">
        <f>'Util Rev&amp;Exp'!G41</f>
        <v>0</v>
      </c>
      <c r="H21" s="130">
        <v>319</v>
      </c>
      <c r="I21" s="138">
        <f>'Util Rev&amp;Exp'!I41</f>
        <v>0</v>
      </c>
    </row>
    <row r="22" spans="1:9" ht="13.5" thickBot="1">
      <c r="A22" s="20"/>
      <c r="B22" s="28" t="s">
        <v>74</v>
      </c>
      <c r="C22" s="36"/>
      <c r="D22" s="122">
        <v>260</v>
      </c>
      <c r="E22" s="117">
        <f>SUM(E20:E21)</f>
        <v>0</v>
      </c>
      <c r="F22" s="127">
        <v>290</v>
      </c>
      <c r="G22" s="117">
        <f>SUM(G20:G21)</f>
        <v>0</v>
      </c>
      <c r="H22" s="131">
        <v>320</v>
      </c>
      <c r="I22" s="139">
        <f>SUM(I20:I21)</f>
        <v>0</v>
      </c>
    </row>
    <row r="23" spans="1:9" ht="12.75">
      <c r="A23" s="20"/>
      <c r="B23" s="200"/>
      <c r="C23" s="201"/>
      <c r="D23" s="211"/>
      <c r="E23" s="212"/>
      <c r="F23" s="214"/>
      <c r="G23" s="212"/>
      <c r="H23" s="215"/>
      <c r="I23" s="213"/>
    </row>
    <row r="24" spans="2:9" ht="12.75">
      <c r="B24" s="41" t="s">
        <v>75</v>
      </c>
      <c r="C24" s="21"/>
      <c r="D24" s="123"/>
      <c r="E24" s="40"/>
      <c r="F24" s="128"/>
      <c r="G24" s="40"/>
      <c r="H24" s="132"/>
      <c r="I24" s="140"/>
    </row>
    <row r="25" spans="1:9" ht="12.75">
      <c r="A25" s="41"/>
      <c r="B25" s="42" t="s">
        <v>76</v>
      </c>
      <c r="C25" s="36"/>
      <c r="D25" s="121">
        <v>261</v>
      </c>
      <c r="E25" s="134">
        <f>E17-E22</f>
        <v>0</v>
      </c>
      <c r="F25" s="130">
        <v>291</v>
      </c>
      <c r="G25" s="118">
        <f>G17-G22</f>
        <v>0</v>
      </c>
      <c r="H25" s="130">
        <v>321</v>
      </c>
      <c r="I25" s="138">
        <f>I17-I22</f>
        <v>0</v>
      </c>
    </row>
    <row r="26" spans="1:9" ht="12.75">
      <c r="A26" s="20"/>
      <c r="B26" s="43" t="s">
        <v>77</v>
      </c>
      <c r="C26" s="36" t="s">
        <v>78</v>
      </c>
      <c r="D26" s="121">
        <v>262</v>
      </c>
      <c r="E26" s="134">
        <f>G27</f>
        <v>0</v>
      </c>
      <c r="F26" s="130">
        <v>292</v>
      </c>
      <c r="G26" s="118">
        <f>I27</f>
        <v>0</v>
      </c>
      <c r="H26" s="130">
        <v>322</v>
      </c>
      <c r="I26" s="138">
        <f>'Util Rev&amp;Exp'!I10</f>
        <v>0</v>
      </c>
    </row>
    <row r="27" spans="1:9" ht="13.5" thickBot="1">
      <c r="A27" s="20"/>
      <c r="B27" s="43" t="s">
        <v>79</v>
      </c>
      <c r="C27" s="36" t="s">
        <v>80</v>
      </c>
      <c r="D27" s="124">
        <v>263</v>
      </c>
      <c r="E27" s="135">
        <f>E26+E25</f>
        <v>0</v>
      </c>
      <c r="F27" s="133">
        <v>293</v>
      </c>
      <c r="G27" s="119">
        <f>G26+G25</f>
        <v>0</v>
      </c>
      <c r="H27" s="133">
        <v>323</v>
      </c>
      <c r="I27" s="141">
        <f>I26+I25</f>
        <v>0</v>
      </c>
    </row>
    <row r="28" ht="13.5" thickTop="1"/>
  </sheetData>
  <sheetProtection password="F4ED" sheet="1"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8"/>
  <sheetViews>
    <sheetView showGridLines="0" zoomScalePageLayoutView="0" workbookViewId="0" topLeftCell="A1">
      <selection activeCell="L5" sqref="L5"/>
    </sheetView>
  </sheetViews>
  <sheetFormatPr defaultColWidth="0" defaultRowHeight="12.75"/>
  <cols>
    <col min="1" max="1" width="2.28125" style="0" customWidth="1"/>
    <col min="2" max="2" width="2.7109375" style="0" customWidth="1"/>
    <col min="3" max="3" width="9.28125" style="0" customWidth="1"/>
    <col min="4" max="4" width="12.7109375" style="0" customWidth="1"/>
    <col min="5" max="5" width="8.00390625" style="0" customWidth="1"/>
    <col min="6" max="6" width="9.140625" style="0" customWidth="1"/>
    <col min="7" max="7" width="1.421875" style="0" customWidth="1"/>
    <col min="8" max="10" width="13.57421875" style="0" customWidth="1"/>
    <col min="11" max="11" width="9.140625" style="0" customWidth="1"/>
    <col min="12" max="12" width="8.7109375" style="0" customWidth="1"/>
    <col min="13" max="13" width="2.28125" style="0" customWidth="1"/>
    <col min="14" max="14" width="9.140625" style="0" customWidth="1"/>
    <col min="15" max="16384" width="0" style="0" hidden="1" customWidth="1"/>
  </cols>
  <sheetData>
    <row r="1" spans="2:13" ht="15.75">
      <c r="B1" s="14" t="s">
        <v>95</v>
      </c>
      <c r="C1" s="31"/>
      <c r="D1" s="31"/>
      <c r="E1" s="31"/>
      <c r="F1" s="31"/>
      <c r="G1" s="31"/>
      <c r="H1" s="31"/>
      <c r="I1" s="31"/>
      <c r="J1" s="31"/>
      <c r="K1" s="31"/>
      <c r="L1" s="257" t="s">
        <v>186</v>
      </c>
      <c r="M1" s="31"/>
    </row>
    <row r="2" spans="2:13" ht="15.75">
      <c r="B2" s="14" t="s">
        <v>96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5" spans="3:13" ht="12.75">
      <c r="C5" s="248">
        <f>IF('Util Rev&amp;Exp'!E2="","",'Util Rev&amp;Exp'!E2)</f>
      </c>
      <c r="D5" s="248"/>
      <c r="E5" s="248"/>
      <c r="F5" s="248"/>
      <c r="G5" s="248"/>
      <c r="H5" s="248"/>
      <c r="I5" s="248"/>
      <c r="J5" s="248"/>
      <c r="K5" s="248"/>
      <c r="L5" s="5"/>
      <c r="M5" s="5"/>
    </row>
    <row r="6" spans="6:9" ht="12.75">
      <c r="F6" s="15" t="s">
        <v>97</v>
      </c>
      <c r="I6" s="6"/>
    </row>
    <row r="8" spans="3:10" ht="12.75">
      <c r="C8" s="17" t="s">
        <v>98</v>
      </c>
      <c r="D8" s="250">
        <f>IF('Util Cert'!D7:G7="","",'Util Cert'!D7:G7)</f>
      </c>
      <c r="E8" s="248"/>
      <c r="F8" s="248"/>
      <c r="G8" s="248"/>
      <c r="H8" s="248"/>
      <c r="I8" s="248"/>
      <c r="J8" t="s">
        <v>99</v>
      </c>
    </row>
    <row r="9" spans="4:7" ht="12.75">
      <c r="D9" s="46"/>
      <c r="E9" s="49" t="s">
        <v>100</v>
      </c>
      <c r="F9" s="73"/>
      <c r="G9" s="73"/>
    </row>
    <row r="11" spans="2:13" ht="12.75">
      <c r="B11" t="s">
        <v>101</v>
      </c>
      <c r="D11" s="170">
        <f>IF('Util Cert'!$F$35&lt;&gt;"",'Util Cert'!$F$35,"")</f>
      </c>
      <c r="E11" s="10" t="s">
        <v>102</v>
      </c>
      <c r="F11" s="170">
        <f>H28</f>
      </c>
      <c r="G11" s="5"/>
      <c r="H11" s="10" t="s">
        <v>103</v>
      </c>
      <c r="I11" s="251"/>
      <c r="J11" s="240"/>
      <c r="K11" s="240"/>
      <c r="L11" s="5"/>
      <c r="M11" s="5"/>
    </row>
    <row r="12" spans="4:7" ht="12.75">
      <c r="D12" s="16" t="s">
        <v>31</v>
      </c>
      <c r="E12" s="6"/>
      <c r="F12" s="52" t="s">
        <v>104</v>
      </c>
      <c r="G12" s="62"/>
    </row>
    <row r="13" spans="2:9" ht="12.75">
      <c r="B13" s="46" t="s">
        <v>105</v>
      </c>
      <c r="C13" s="172">
        <f>IF('Util Cert'!D9="","",'Util Cert'!D9)</f>
      </c>
      <c r="D13" t="s">
        <v>106</v>
      </c>
      <c r="E13" s="167"/>
      <c r="F13" s="10" t="s">
        <v>107</v>
      </c>
      <c r="G13" s="10"/>
      <c r="H13" s="169"/>
      <c r="I13" t="s">
        <v>108</v>
      </c>
    </row>
    <row r="14" spans="3:8" ht="12.75">
      <c r="C14" s="52" t="s">
        <v>8</v>
      </c>
      <c r="E14" s="52" t="s">
        <v>109</v>
      </c>
      <c r="H14" s="74" t="s">
        <v>110</v>
      </c>
    </row>
    <row r="15" ht="12.75">
      <c r="B15" t="s">
        <v>180</v>
      </c>
    </row>
    <row r="17" ht="12.75">
      <c r="B17" t="s">
        <v>181</v>
      </c>
    </row>
    <row r="19" ht="12.75">
      <c r="B19" t="s">
        <v>182</v>
      </c>
    </row>
    <row r="21" spans="4:13" ht="12.75">
      <c r="D21" s="4"/>
      <c r="F21" s="4"/>
      <c r="G21" s="4"/>
      <c r="H21" s="4"/>
      <c r="I21" s="4"/>
      <c r="J21" s="10" t="s">
        <v>45</v>
      </c>
      <c r="M21" s="5"/>
    </row>
    <row r="22" spans="4:13" ht="12.75">
      <c r="D22" s="16" t="s">
        <v>111</v>
      </c>
      <c r="F22" s="6"/>
      <c r="G22" s="6"/>
      <c r="H22" s="15" t="s">
        <v>112</v>
      </c>
      <c r="I22" s="6"/>
      <c r="M22" s="5"/>
    </row>
    <row r="23" ht="13.5" thickBot="1">
      <c r="M23" s="5"/>
    </row>
    <row r="24" spans="2:13" ht="13.5" thickBot="1">
      <c r="B24" s="222"/>
      <c r="C24" s="223"/>
      <c r="D24" s="223"/>
      <c r="E24" s="223"/>
      <c r="F24" s="223"/>
      <c r="G24" s="223"/>
      <c r="H24" s="223"/>
      <c r="I24" s="223"/>
      <c r="J24" s="223"/>
      <c r="K24" s="223"/>
      <c r="L24" s="224"/>
      <c r="M24" s="221"/>
    </row>
    <row r="25" ht="12.75">
      <c r="M25" s="5"/>
    </row>
    <row r="26" ht="13.5" thickBot="1"/>
    <row r="27" spans="8:10" ht="13.5" thickBot="1">
      <c r="H27" s="76" t="s">
        <v>51</v>
      </c>
      <c r="I27" s="77" t="s">
        <v>113</v>
      </c>
      <c r="J27" s="78" t="s">
        <v>53</v>
      </c>
    </row>
    <row r="28" spans="5:10" ht="12.75">
      <c r="E28" s="79" t="s">
        <v>114</v>
      </c>
      <c r="H28" s="219">
        <f>'Util B Sum'!E9</f>
      </c>
      <c r="I28" s="220">
        <f>'Util B Sum'!G9</f>
      </c>
      <c r="J28" s="220">
        <f>'Util B Sum'!I9</f>
      </c>
    </row>
    <row r="29" spans="2:10" ht="12.75">
      <c r="B29" s="1" t="s">
        <v>115</v>
      </c>
      <c r="C29" s="1"/>
      <c r="D29" s="1"/>
      <c r="H29" s="147" t="s">
        <v>116</v>
      </c>
      <c r="I29" s="147" t="s">
        <v>116</v>
      </c>
      <c r="J29" s="147" t="s">
        <v>116</v>
      </c>
    </row>
    <row r="30" spans="3:10" ht="12.75">
      <c r="C30" t="s">
        <v>117</v>
      </c>
      <c r="H30" s="148">
        <f>'Util B Sum'!E11</f>
        <v>0</v>
      </c>
      <c r="I30" s="148">
        <f>'Util B Sum'!G11</f>
        <v>0</v>
      </c>
      <c r="J30" s="148">
        <f>'Util B Sum'!I11</f>
        <v>0</v>
      </c>
    </row>
    <row r="31" spans="3:10" ht="12.75">
      <c r="C31" t="s">
        <v>118</v>
      </c>
      <c r="H31" s="148">
        <f>'Util B Sum'!E12</f>
        <v>0</v>
      </c>
      <c r="I31" s="148">
        <f>'Util B Sum'!G12</f>
        <v>0</v>
      </c>
      <c r="J31" s="148">
        <f>'Util B Sum'!I12</f>
        <v>0</v>
      </c>
    </row>
    <row r="32" spans="3:10" ht="12.75">
      <c r="C32" t="s">
        <v>60</v>
      </c>
      <c r="H32" s="148">
        <f>'Util B Sum'!E13</f>
        <v>0</v>
      </c>
      <c r="I32" s="148">
        <f>'Util B Sum'!G13</f>
        <v>0</v>
      </c>
      <c r="J32" s="148">
        <f>'Util B Sum'!I13</f>
        <v>0</v>
      </c>
    </row>
    <row r="33" spans="3:10" ht="12.75">
      <c r="C33" t="s">
        <v>119</v>
      </c>
      <c r="H33" s="148">
        <f>SUM('Util B Sum'!E14:E16)</f>
        <v>0</v>
      </c>
      <c r="I33" s="148">
        <f>SUM('Util B Sum'!G14:G16)</f>
        <v>0</v>
      </c>
      <c r="J33" s="148">
        <f>SUM('Util B Sum'!I14:I16)</f>
        <v>0</v>
      </c>
    </row>
    <row r="34" spans="2:10" ht="13.5" thickBot="1">
      <c r="B34" s="1" t="s">
        <v>120</v>
      </c>
      <c r="H34" s="149">
        <f>SUM(H30:H33)</f>
        <v>0</v>
      </c>
      <c r="I34" s="149">
        <f>SUM(I30:I33)</f>
        <v>0</v>
      </c>
      <c r="J34" s="149">
        <f>SUM(J30:J33)</f>
        <v>0</v>
      </c>
    </row>
    <row r="35" spans="8:10" ht="13.5" thickTop="1">
      <c r="H35" s="150"/>
      <c r="I35" s="114"/>
      <c r="J35" s="151"/>
    </row>
    <row r="36" spans="8:10" ht="12.75">
      <c r="H36" s="150"/>
      <c r="I36" s="114"/>
      <c r="J36" s="151"/>
    </row>
    <row r="37" spans="2:10" ht="12.75">
      <c r="B37" s="1" t="s">
        <v>121</v>
      </c>
      <c r="H37" s="150"/>
      <c r="I37" s="114"/>
      <c r="J37" s="151"/>
    </row>
    <row r="38" spans="3:10" ht="12.75">
      <c r="C38" t="s">
        <v>70</v>
      </c>
      <c r="H38" s="148">
        <f>'Util B Sum'!E20</f>
        <v>0</v>
      </c>
      <c r="I38" s="148">
        <f>'Util B Sum'!G20</f>
        <v>0</v>
      </c>
      <c r="J38" s="148">
        <f>'Util B Sum'!I20</f>
        <v>0</v>
      </c>
    </row>
    <row r="39" spans="3:10" ht="12.75">
      <c r="C39" t="s">
        <v>72</v>
      </c>
      <c r="H39" s="148">
        <f>'Util B Sum'!E21</f>
        <v>0</v>
      </c>
      <c r="I39" s="152">
        <f>'Util B Sum'!G21</f>
        <v>0</v>
      </c>
      <c r="J39" s="152">
        <f>'Util B Sum'!I21</f>
        <v>0</v>
      </c>
    </row>
    <row r="40" spans="2:10" ht="13.5" thickBot="1">
      <c r="B40" s="1" t="s">
        <v>74</v>
      </c>
      <c r="H40" s="149">
        <f>SUM(H38:H39)</f>
        <v>0</v>
      </c>
      <c r="I40" s="149">
        <f>SUM(I38:I39)</f>
        <v>0</v>
      </c>
      <c r="J40" s="149">
        <f>SUM(J38:J39)</f>
        <v>0</v>
      </c>
    </row>
    <row r="41" spans="8:10" ht="13.5" thickTop="1">
      <c r="H41" s="109"/>
      <c r="I41" s="109"/>
      <c r="J41" s="109"/>
    </row>
    <row r="42" spans="3:10" ht="12.75">
      <c r="C42" t="s">
        <v>75</v>
      </c>
      <c r="H42" s="109"/>
      <c r="I42" s="109"/>
      <c r="J42" s="109"/>
    </row>
    <row r="43" spans="3:10" ht="12.75">
      <c r="C43" t="s">
        <v>122</v>
      </c>
      <c r="H43" s="148">
        <f>H34-H40</f>
        <v>0</v>
      </c>
      <c r="I43" s="148">
        <f>I34-I40</f>
        <v>0</v>
      </c>
      <c r="J43" s="148">
        <f>J34-J40</f>
        <v>0</v>
      </c>
    </row>
    <row r="44" spans="8:10" ht="12.75">
      <c r="H44" s="108"/>
      <c r="I44" s="108"/>
      <c r="J44" s="108"/>
    </row>
    <row r="45" spans="2:10" ht="13.5" thickBot="1">
      <c r="B45" s="1" t="s">
        <v>123</v>
      </c>
      <c r="E45" s="250">
        <f>IF(ISNUMBER(SEARCH("Calendar",$D$11)),"January 1",IF(ISNUMBER(SEARCH("Fiscal",$D$11)),"July 1",""))</f>
      </c>
      <c r="F45" s="248"/>
      <c r="H45" s="153">
        <f>I47</f>
        <v>0</v>
      </c>
      <c r="I45" s="153">
        <f>J47</f>
        <v>0</v>
      </c>
      <c r="J45" s="153">
        <f>'Util B Sum'!I26</f>
        <v>0</v>
      </c>
    </row>
    <row r="46" spans="5:10" ht="12.75">
      <c r="E46" s="49" t="s">
        <v>166</v>
      </c>
      <c r="F46" s="6"/>
      <c r="H46" s="109"/>
      <c r="I46" s="109"/>
      <c r="J46" s="109"/>
    </row>
    <row r="47" spans="2:10" ht="13.5" thickBot="1">
      <c r="B47" s="1" t="s">
        <v>124</v>
      </c>
      <c r="E47" s="250">
        <f>IF(ISNUMBER(SEARCH("Calendar",$D$11)),"December 31",IF(ISNUMBER(SEARCH("Fiscal",$D$11)),"June 30",""))</f>
      </c>
      <c r="F47" s="248"/>
      <c r="H47" s="153">
        <f>H45+H43</f>
        <v>0</v>
      </c>
      <c r="I47" s="153">
        <f>I45+I43</f>
        <v>0</v>
      </c>
      <c r="J47" s="153">
        <f>J45+J43</f>
        <v>0</v>
      </c>
    </row>
    <row r="48" spans="5:6" ht="12.75">
      <c r="E48" s="49" t="s">
        <v>166</v>
      </c>
      <c r="F48" s="6"/>
    </row>
  </sheetData>
  <sheetProtection password="F4ED" sheet="1"/>
  <mergeCells count="5">
    <mergeCell ref="E47:F47"/>
    <mergeCell ref="C5:K5"/>
    <mergeCell ref="D8:I8"/>
    <mergeCell ref="I11:K11"/>
    <mergeCell ref="E45:F45"/>
  </mergeCells>
  <dataValidations count="1">
    <dataValidation type="time" allowBlank="1" showInputMessage="1" showErrorMessage="1" sqref="E13">
      <formula1>0</formula1>
      <formula2>0.5</formula2>
    </dataValidation>
  </dataValidation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9.7109375" style="0" customWidth="1"/>
    <col min="3" max="3" width="10.00390625" style="0" customWidth="1"/>
    <col min="4" max="4" width="8.28125" style="0" customWidth="1"/>
    <col min="5" max="5" width="10.28125" style="0" customWidth="1"/>
    <col min="6" max="6" width="7.8515625" style="0" customWidth="1"/>
    <col min="7" max="7" width="19.28125" style="0" customWidth="1"/>
    <col min="8" max="8" width="5.7109375" style="0" customWidth="1"/>
    <col min="9" max="9" width="8.7109375" style="0" customWidth="1"/>
    <col min="10" max="10" width="9.8515625" style="0" customWidth="1"/>
    <col min="11" max="11" width="8.7109375" style="0" customWidth="1"/>
    <col min="12" max="12" width="6.7109375" style="0" customWidth="1"/>
    <col min="13" max="13" width="2.57421875" style="0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84" t="s">
        <v>125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2"/>
    </row>
    <row r="3" spans="2:13" ht="12.75">
      <c r="B3" s="84"/>
      <c r="C3" s="46"/>
      <c r="D3" s="46"/>
      <c r="E3" s="46"/>
      <c r="F3" s="46"/>
      <c r="G3" s="46"/>
      <c r="H3" s="46"/>
      <c r="I3" s="46"/>
      <c r="J3" s="46"/>
      <c r="K3" s="46"/>
      <c r="L3" s="46"/>
      <c r="M3" s="2"/>
    </row>
    <row r="6" spans="2:7" ht="12.75">
      <c r="B6" s="47" t="s">
        <v>1</v>
      </c>
      <c r="C6" s="243"/>
      <c r="D6" s="243"/>
      <c r="E6" s="243"/>
      <c r="F6" s="243"/>
      <c r="G6" t="s">
        <v>2</v>
      </c>
    </row>
    <row r="8" spans="3:9" ht="12.75">
      <c r="C8" t="s">
        <v>3</v>
      </c>
      <c r="D8" s="5"/>
      <c r="E8" s="243"/>
      <c r="F8" s="243"/>
      <c r="G8" s="243"/>
      <c r="H8" s="243"/>
      <c r="I8" t="s">
        <v>4</v>
      </c>
    </row>
    <row r="9" spans="4:8" ht="12.75">
      <c r="D9" s="48"/>
      <c r="E9" s="49" t="s">
        <v>5</v>
      </c>
      <c r="F9" s="48"/>
      <c r="G9" s="48"/>
      <c r="H9" s="48"/>
    </row>
    <row r="10" spans="3:10" ht="12.75">
      <c r="C10" t="s">
        <v>6</v>
      </c>
      <c r="E10" s="51"/>
      <c r="F10" s="8" t="s">
        <v>7</v>
      </c>
      <c r="G10" s="8"/>
      <c r="H10" s="243"/>
      <c r="I10" s="243"/>
      <c r="J10" s="243"/>
    </row>
    <row r="11" spans="5:10" ht="12.75">
      <c r="E11" s="52" t="s">
        <v>8</v>
      </c>
      <c r="H11" s="49" t="s">
        <v>9</v>
      </c>
      <c r="I11" s="6"/>
      <c r="J11" s="6"/>
    </row>
    <row r="12" ht="12.75">
      <c r="C12" t="s">
        <v>10</v>
      </c>
    </row>
    <row r="14" ht="12.75">
      <c r="C14" t="s">
        <v>11</v>
      </c>
    </row>
    <row r="15" spans="3:10" ht="12.75">
      <c r="C15" t="s">
        <v>12</v>
      </c>
      <c r="D15" s="243"/>
      <c r="E15" s="243"/>
      <c r="F15" s="5"/>
      <c r="G15" s="4"/>
      <c r="H15" s="4"/>
      <c r="I15" s="4"/>
      <c r="J15" t="s">
        <v>13</v>
      </c>
    </row>
    <row r="16" spans="7:9" ht="12.75">
      <c r="G16" s="49" t="s">
        <v>14</v>
      </c>
      <c r="H16" s="2"/>
      <c r="I16" s="6"/>
    </row>
    <row r="17" spans="7:11" ht="12.75">
      <c r="G17" t="s">
        <v>15</v>
      </c>
      <c r="H17" s="240"/>
      <c r="I17" s="240"/>
      <c r="J17" s="240"/>
      <c r="K17" s="240"/>
    </row>
    <row r="18" spans="8:11" ht="12.75">
      <c r="H18" s="240"/>
      <c r="I18" s="240"/>
      <c r="J18" s="240"/>
      <c r="K18" s="240"/>
    </row>
    <row r="19" spans="8:11" ht="12.75">
      <c r="H19" s="5"/>
      <c r="I19" s="5"/>
      <c r="J19" s="5"/>
      <c r="K19" s="5"/>
    </row>
    <row r="20" spans="2:12" ht="12.7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5"/>
    </row>
    <row r="21" ht="12.75">
      <c r="B21" s="1" t="s">
        <v>126</v>
      </c>
    </row>
    <row r="23" spans="2:11" ht="12.75">
      <c r="B23" s="47" t="s">
        <v>17</v>
      </c>
      <c r="C23" s="56" t="str">
        <f>IF(E10&gt;0,E10," ")</f>
        <v> </v>
      </c>
      <c r="D23" s="5" t="s">
        <v>18</v>
      </c>
      <c r="E23" s="252"/>
      <c r="F23" s="243"/>
      <c r="G23" s="243"/>
      <c r="H23" s="243"/>
      <c r="I23" s="243"/>
      <c r="J23" s="243"/>
      <c r="K23" t="s">
        <v>19</v>
      </c>
    </row>
    <row r="24" spans="2:10" ht="12.75">
      <c r="B24" s="47"/>
      <c r="C24" s="52" t="s">
        <v>8</v>
      </c>
      <c r="D24" s="5"/>
      <c r="E24" s="5"/>
      <c r="F24" s="5"/>
      <c r="G24" s="58"/>
      <c r="H24" s="5"/>
      <c r="I24" s="5"/>
      <c r="J24" s="5"/>
    </row>
    <row r="25" spans="2:8" ht="12.75">
      <c r="B25" t="s">
        <v>127</v>
      </c>
      <c r="G25" s="57" t="str">
        <f>IF($H$10&gt;0,$H$10," ")</f>
        <v> </v>
      </c>
      <c r="H25" t="s">
        <v>21</v>
      </c>
    </row>
    <row r="26" ht="12.75">
      <c r="G26" s="16" t="s">
        <v>9</v>
      </c>
    </row>
    <row r="27" spans="2:10" ht="12.75">
      <c r="B27" t="s">
        <v>22</v>
      </c>
      <c r="D27" s="5"/>
      <c r="E27" s="59"/>
      <c r="F27" s="11" t="s">
        <v>23</v>
      </c>
      <c r="G27" s="253"/>
      <c r="H27" s="241"/>
      <c r="I27" s="241"/>
      <c r="J27" t="s">
        <v>24</v>
      </c>
    </row>
    <row r="28" spans="4:10" ht="12.75">
      <c r="D28" s="5"/>
      <c r="E28" s="52" t="s">
        <v>8</v>
      </c>
      <c r="F28" s="10"/>
      <c r="G28" s="60" t="s">
        <v>25</v>
      </c>
      <c r="H28" s="61"/>
      <c r="I28" s="61"/>
      <c r="J28" s="5"/>
    </row>
    <row r="29" spans="2:10" ht="12.75">
      <c r="B29" t="s">
        <v>26</v>
      </c>
      <c r="D29" s="5"/>
      <c r="E29" s="62"/>
      <c r="F29" s="10"/>
      <c r="G29" s="5"/>
      <c r="H29" s="5"/>
      <c r="I29" s="5"/>
      <c r="J29" s="5"/>
    </row>
    <row r="30" ht="12.75">
      <c r="B30" t="s">
        <v>128</v>
      </c>
    </row>
    <row r="31" spans="2:11" ht="12.75">
      <c r="B31" s="245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2:11" ht="12.75"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2:11" ht="12.75">
      <c r="B33" s="247"/>
      <c r="C33" s="247"/>
      <c r="D33" s="247"/>
      <c r="E33" s="247"/>
      <c r="F33" s="247"/>
      <c r="G33" s="247"/>
      <c r="H33" s="247"/>
      <c r="I33" s="247"/>
      <c r="J33" s="247"/>
      <c r="K33" s="247"/>
    </row>
    <row r="35" ht="12.75">
      <c r="B35" t="s">
        <v>28</v>
      </c>
    </row>
    <row r="36" spans="2:11" ht="12.75">
      <c r="B36" t="s">
        <v>129</v>
      </c>
      <c r="G36" s="13"/>
      <c r="H36" t="s">
        <v>30</v>
      </c>
      <c r="J36" s="59"/>
      <c r="K36" s="5" t="s">
        <v>130</v>
      </c>
    </row>
    <row r="37" spans="7:11" ht="12.75">
      <c r="G37" s="49" t="s">
        <v>31</v>
      </c>
      <c r="J37" s="52" t="s">
        <v>8</v>
      </c>
      <c r="K37" s="5"/>
    </row>
    <row r="38" spans="2:11" ht="12.75">
      <c r="B38" t="s">
        <v>32</v>
      </c>
      <c r="E38" s="243"/>
      <c r="F38" s="243"/>
      <c r="G38" s="243"/>
      <c r="H38" s="1" t="s">
        <v>33</v>
      </c>
      <c r="J38" s="252" t="str">
        <f>IF(G36&gt;0,G36," ")</f>
        <v> </v>
      </c>
      <c r="K38" s="241"/>
    </row>
    <row r="39" spans="5:11" ht="12.75">
      <c r="E39" s="5"/>
      <c r="F39" s="5"/>
      <c r="G39" s="5"/>
      <c r="H39" s="1"/>
      <c r="J39" s="49" t="s">
        <v>31</v>
      </c>
      <c r="K39" s="6"/>
    </row>
    <row r="40" spans="2:4" ht="12.75">
      <c r="B40" t="s">
        <v>34</v>
      </c>
      <c r="C40" s="56" t="str">
        <f>IF($J$36&gt;0,$J$36," ")</f>
        <v> </v>
      </c>
      <c r="D40" t="s">
        <v>35</v>
      </c>
    </row>
    <row r="41" spans="3:4" ht="12.75">
      <c r="C41" s="52" t="s">
        <v>8</v>
      </c>
      <c r="D41" s="5"/>
    </row>
    <row r="42" ht="12.75">
      <c r="B42" t="s">
        <v>131</v>
      </c>
    </row>
    <row r="43" ht="12.75">
      <c r="B43" t="s">
        <v>132</v>
      </c>
    </row>
    <row r="44" spans="2:6" ht="12.75">
      <c r="B44" t="s">
        <v>38</v>
      </c>
      <c r="E44" s="51"/>
      <c r="F44" t="s">
        <v>133</v>
      </c>
    </row>
    <row r="45" spans="2:5" ht="12.75">
      <c r="B45" t="s">
        <v>40</v>
      </c>
      <c r="E45" s="52" t="s">
        <v>8</v>
      </c>
    </row>
    <row r="46" spans="2:11" ht="12.75">
      <c r="B46" t="s">
        <v>41</v>
      </c>
      <c r="C46" s="240"/>
      <c r="D46" s="240"/>
      <c r="E46" s="240"/>
      <c r="H46" t="s">
        <v>42</v>
      </c>
      <c r="I46" s="240"/>
      <c r="J46" s="240"/>
      <c r="K46" s="240"/>
    </row>
    <row r="47" spans="3:11" ht="12.75">
      <c r="C47" s="240"/>
      <c r="D47" s="240"/>
      <c r="E47" s="240"/>
      <c r="I47" s="240"/>
      <c r="J47" s="240"/>
      <c r="K47" s="240"/>
    </row>
    <row r="48" spans="3:11" ht="12.75">
      <c r="C48" s="240"/>
      <c r="D48" s="240"/>
      <c r="E48" s="240"/>
      <c r="I48" s="240"/>
      <c r="J48" s="240"/>
      <c r="K48" s="240"/>
    </row>
    <row r="49" spans="3:11" ht="12.75">
      <c r="C49" s="240"/>
      <c r="D49" s="240"/>
      <c r="E49" s="240"/>
      <c r="H49" s="47" t="s">
        <v>43</v>
      </c>
      <c r="I49" s="240"/>
      <c r="J49" s="240"/>
      <c r="K49" s="240"/>
    </row>
    <row r="51" spans="6:10" ht="12.75">
      <c r="F51" s="4"/>
      <c r="G51" s="4"/>
      <c r="H51" s="4"/>
      <c r="I51" s="2" t="s">
        <v>44</v>
      </c>
      <c r="J51" s="2"/>
    </row>
    <row r="52" ht="12.75">
      <c r="G52" s="16" t="s">
        <v>14</v>
      </c>
    </row>
    <row r="53" spans="5:10" ht="12.75">
      <c r="E53" s="10"/>
      <c r="F53" s="4"/>
      <c r="G53" s="4"/>
      <c r="H53" s="4"/>
      <c r="I53" s="2" t="s">
        <v>45</v>
      </c>
      <c r="J53" s="2"/>
    </row>
    <row r="54" ht="12.75">
      <c r="G54" s="16" t="s">
        <v>14</v>
      </c>
    </row>
  </sheetData>
  <sheetProtection password="F4ED" sheet="1" objects="1" scenarios="1"/>
  <mergeCells count="19">
    <mergeCell ref="J38:K38"/>
    <mergeCell ref="I47:K47"/>
    <mergeCell ref="I48:K48"/>
    <mergeCell ref="I49:K49"/>
    <mergeCell ref="C46:E46"/>
    <mergeCell ref="C47:E47"/>
    <mergeCell ref="C48:E48"/>
    <mergeCell ref="C49:E49"/>
    <mergeCell ref="I46:K46"/>
    <mergeCell ref="E38:G38"/>
    <mergeCell ref="E23:J23"/>
    <mergeCell ref="G27:I27"/>
    <mergeCell ref="B31:K33"/>
    <mergeCell ref="C6:F6"/>
    <mergeCell ref="E8:H8"/>
    <mergeCell ref="H10:J10"/>
    <mergeCell ref="D15:E15"/>
    <mergeCell ref="H17:K17"/>
    <mergeCell ref="H18:K18"/>
  </mergeCells>
  <printOptions/>
  <pageMargins left="0.75" right="0.75" top="1" bottom="1" header="0.5" footer="0.5"/>
  <pageSetup fitToHeight="1" fitToWidth="1" horizontalDpi="1200" verticalDpi="12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showGridLines="0" zoomScalePageLayoutView="0" workbookViewId="0" topLeftCell="A1">
      <selection activeCell="C5" sqref="C5:K5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0.00390625" style="0" customWidth="1"/>
    <col min="4" max="4" width="12.7109375" style="0" customWidth="1"/>
    <col min="5" max="5" width="8.00390625" style="0" customWidth="1"/>
    <col min="7" max="7" width="1.421875" style="0" customWidth="1"/>
    <col min="8" max="8" width="14.28125" style="0" customWidth="1"/>
    <col min="9" max="10" width="13.57421875" style="0" customWidth="1"/>
    <col min="11" max="11" width="7.421875" style="0" customWidth="1"/>
    <col min="12" max="12" width="8.7109375" style="0" customWidth="1"/>
    <col min="13" max="13" width="2.28125" style="0" customWidth="1"/>
  </cols>
  <sheetData>
    <row r="1" spans="2:13" ht="15.75">
      <c r="B1" s="14" t="s">
        <v>95</v>
      </c>
      <c r="C1" s="31"/>
      <c r="D1" s="31"/>
      <c r="E1" s="31"/>
      <c r="F1" s="31"/>
      <c r="G1" s="31"/>
      <c r="H1" s="31"/>
      <c r="I1" s="31"/>
      <c r="J1" s="31"/>
      <c r="K1" s="31"/>
      <c r="L1" s="257" t="s">
        <v>187</v>
      </c>
      <c r="M1" s="31"/>
    </row>
    <row r="2" spans="2:13" ht="15.75">
      <c r="B2" s="14" t="s">
        <v>134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5" spans="3:13" ht="12.75">
      <c r="C5" s="243"/>
      <c r="D5" s="243"/>
      <c r="E5" s="243"/>
      <c r="F5" s="243"/>
      <c r="G5" s="243"/>
      <c r="H5" s="243"/>
      <c r="I5" s="243"/>
      <c r="J5" s="243"/>
      <c r="K5" s="243"/>
      <c r="L5" s="5"/>
      <c r="M5" s="5"/>
    </row>
    <row r="6" spans="6:9" ht="12.75">
      <c r="F6" s="15" t="s">
        <v>97</v>
      </c>
      <c r="I6" s="6"/>
    </row>
    <row r="8" spans="3:10" ht="12.75">
      <c r="C8" s="17" t="s">
        <v>98</v>
      </c>
      <c r="D8" s="255"/>
      <c r="E8" s="243"/>
      <c r="F8" s="243"/>
      <c r="G8" s="243"/>
      <c r="H8" s="243"/>
      <c r="I8" s="243"/>
      <c r="J8" t="s">
        <v>135</v>
      </c>
    </row>
    <row r="9" spans="4:7" ht="12.75">
      <c r="D9" s="46"/>
      <c r="E9" s="49" t="s">
        <v>100</v>
      </c>
      <c r="F9" s="73"/>
      <c r="G9" s="49"/>
    </row>
    <row r="11" spans="2:13" ht="12.75">
      <c r="B11" t="s">
        <v>136</v>
      </c>
      <c r="D11" s="91"/>
      <c r="E11" s="10" t="s">
        <v>102</v>
      </c>
      <c r="F11" s="92"/>
      <c r="G11" s="5"/>
      <c r="H11" s="10" t="s">
        <v>103</v>
      </c>
      <c r="I11" s="240"/>
      <c r="J11" s="240"/>
      <c r="K11" s="240"/>
      <c r="L11" s="5"/>
      <c r="M11" s="5"/>
    </row>
    <row r="12" spans="4:7" ht="12.75">
      <c r="D12" s="16" t="s">
        <v>31</v>
      </c>
      <c r="E12" s="6"/>
      <c r="F12" s="52" t="s">
        <v>116</v>
      </c>
      <c r="G12" s="62"/>
    </row>
    <row r="13" spans="2:9" ht="12.75">
      <c r="B13" s="46" t="s">
        <v>105</v>
      </c>
      <c r="C13" s="59"/>
      <c r="D13" t="s">
        <v>106</v>
      </c>
      <c r="E13" s="171"/>
      <c r="F13" s="10" t="s">
        <v>107</v>
      </c>
      <c r="G13" s="10"/>
      <c r="H13" s="12"/>
      <c r="I13" t="s">
        <v>108</v>
      </c>
    </row>
    <row r="14" spans="3:8" ht="12.75">
      <c r="C14" s="52" t="s">
        <v>8</v>
      </c>
      <c r="E14" s="52" t="s">
        <v>109</v>
      </c>
      <c r="H14" s="74" t="s">
        <v>110</v>
      </c>
    </row>
    <row r="15" ht="12.75">
      <c r="B15" t="s">
        <v>180</v>
      </c>
    </row>
    <row r="17" ht="12.75">
      <c r="B17" t="s">
        <v>183</v>
      </c>
    </row>
    <row r="19" ht="12.75">
      <c r="B19" t="s">
        <v>182</v>
      </c>
    </row>
    <row r="21" spans="4:13" ht="12.75">
      <c r="D21" s="12"/>
      <c r="F21" s="256"/>
      <c r="G21" s="256"/>
      <c r="H21" s="256"/>
      <c r="I21" s="256"/>
      <c r="J21" s="10" t="s">
        <v>45</v>
      </c>
      <c r="M21" s="5"/>
    </row>
    <row r="22" spans="4:13" ht="12.75">
      <c r="D22" s="16" t="s">
        <v>111</v>
      </c>
      <c r="F22" s="6"/>
      <c r="G22" s="6"/>
      <c r="H22" s="15" t="s">
        <v>112</v>
      </c>
      <c r="I22" s="6"/>
      <c r="M22" s="5"/>
    </row>
    <row r="23" ht="12.75">
      <c r="M23" s="5"/>
    </row>
    <row r="24" spans="2:13" ht="12.75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75"/>
    </row>
    <row r="25" ht="13.5" thickBot="1">
      <c r="M25" s="5"/>
    </row>
    <row r="26" spans="8:10" ht="12.75">
      <c r="H26" s="85" t="s">
        <v>137</v>
      </c>
      <c r="I26" s="86"/>
      <c r="J26" s="85" t="s">
        <v>51</v>
      </c>
    </row>
    <row r="27" spans="8:10" ht="12.75">
      <c r="H27" s="87" t="s">
        <v>138</v>
      </c>
      <c r="I27" s="87" t="s">
        <v>139</v>
      </c>
      <c r="J27" s="87" t="s">
        <v>140</v>
      </c>
    </row>
    <row r="28" spans="8:10" ht="13.5" thickBot="1">
      <c r="H28" s="88" t="s">
        <v>141</v>
      </c>
      <c r="I28" s="89" t="s">
        <v>142</v>
      </c>
      <c r="J28" s="89" t="s">
        <v>143</v>
      </c>
    </row>
    <row r="29" spans="5:10" ht="12.75">
      <c r="E29" s="79" t="s">
        <v>114</v>
      </c>
      <c r="H29" s="105"/>
      <c r="I29" s="106"/>
      <c r="J29" s="107"/>
    </row>
    <row r="30" spans="2:10" ht="12.75">
      <c r="B30" s="1" t="s">
        <v>115</v>
      </c>
      <c r="C30" s="1"/>
      <c r="D30" s="1"/>
      <c r="H30" s="90" t="s">
        <v>116</v>
      </c>
      <c r="I30" s="90" t="s">
        <v>116</v>
      </c>
      <c r="J30" s="90" t="s">
        <v>116</v>
      </c>
    </row>
    <row r="31" spans="3:10" ht="12.75">
      <c r="C31" t="s">
        <v>117</v>
      </c>
      <c r="H31" s="110"/>
      <c r="I31" s="110"/>
      <c r="J31" s="110"/>
    </row>
    <row r="32" spans="3:10" ht="12.75">
      <c r="C32" t="s">
        <v>118</v>
      </c>
      <c r="H32" s="111"/>
      <c r="I32" s="111"/>
      <c r="J32" s="111"/>
    </row>
    <row r="33" spans="3:10" ht="12.75">
      <c r="C33" t="s">
        <v>60</v>
      </c>
      <c r="H33" s="111"/>
      <c r="I33" s="111"/>
      <c r="J33" s="111"/>
    </row>
    <row r="34" spans="3:10" ht="12.75">
      <c r="C34" t="s">
        <v>119</v>
      </c>
      <c r="H34" s="111"/>
      <c r="I34" s="111"/>
      <c r="J34" s="111"/>
    </row>
    <row r="35" spans="2:10" ht="13.5" thickBot="1">
      <c r="B35" s="1" t="s">
        <v>120</v>
      </c>
      <c r="H35" s="112">
        <f>SUM(H31:H34)</f>
        <v>0</v>
      </c>
      <c r="I35" s="112">
        <f>SUM(I31:I34)</f>
        <v>0</v>
      </c>
      <c r="J35" s="112">
        <f>SUM(J31:J34)</f>
        <v>0</v>
      </c>
    </row>
    <row r="36" spans="8:10" ht="13.5" thickTop="1">
      <c r="H36" s="80"/>
      <c r="I36" s="81"/>
      <c r="J36" s="82"/>
    </row>
    <row r="37" spans="8:10" ht="12.75">
      <c r="H37" s="80"/>
      <c r="I37" s="81"/>
      <c r="J37" s="82"/>
    </row>
    <row r="38" spans="2:10" ht="12.75">
      <c r="B38" s="1" t="s">
        <v>121</v>
      </c>
      <c r="H38" s="80"/>
      <c r="I38" s="81"/>
      <c r="J38" s="82"/>
    </row>
    <row r="39" spans="3:10" ht="12.75">
      <c r="C39" t="s">
        <v>70</v>
      </c>
      <c r="H39" s="110"/>
      <c r="I39" s="110"/>
      <c r="J39" s="110"/>
    </row>
    <row r="40" spans="3:10" ht="12.75">
      <c r="C40" t="s">
        <v>72</v>
      </c>
      <c r="H40" s="111"/>
      <c r="I40" s="111"/>
      <c r="J40" s="111"/>
    </row>
    <row r="41" spans="2:10" ht="13.5" thickBot="1">
      <c r="B41" s="1" t="s">
        <v>74</v>
      </c>
      <c r="H41" s="113">
        <f>SUM(H39:H40)</f>
        <v>0</v>
      </c>
      <c r="I41" s="113">
        <f>SUM(I39:I40)</f>
        <v>0</v>
      </c>
      <c r="J41" s="113">
        <f>SUM(J39:J40)</f>
        <v>0</v>
      </c>
    </row>
    <row r="42" spans="8:10" ht="13.5" thickTop="1">
      <c r="H42" s="81"/>
      <c r="I42" s="81"/>
      <c r="J42" s="81"/>
    </row>
    <row r="43" spans="3:10" ht="12.75">
      <c r="C43" t="s">
        <v>75</v>
      </c>
      <c r="H43" s="81"/>
      <c r="I43" s="81"/>
      <c r="J43" s="81"/>
    </row>
    <row r="44" spans="3:10" ht="12.75">
      <c r="C44" t="s">
        <v>122</v>
      </c>
      <c r="H44" s="110"/>
      <c r="I44" s="110"/>
      <c r="J44" s="110"/>
    </row>
    <row r="45" spans="8:10" ht="12.75">
      <c r="H45" s="83"/>
      <c r="I45" s="83"/>
      <c r="J45" s="83"/>
    </row>
    <row r="46" spans="2:10" ht="13.5" thickBot="1">
      <c r="B46" s="1" t="s">
        <v>123</v>
      </c>
      <c r="E46" s="254">
        <f>IF($D$11="Calendar","January 1",IF($D$11="Fiscal","July 1",""))</f>
      </c>
      <c r="F46" s="244"/>
      <c r="H46" s="115"/>
      <c r="I46" s="115"/>
      <c r="J46" s="115"/>
    </row>
    <row r="47" spans="5:10" ht="12.75">
      <c r="E47" s="49" t="s">
        <v>166</v>
      </c>
      <c r="F47" s="6"/>
      <c r="H47" s="114"/>
      <c r="I47" s="114"/>
      <c r="J47" s="114"/>
    </row>
    <row r="48" spans="2:10" ht="13.5" thickBot="1">
      <c r="B48" s="1" t="s">
        <v>124</v>
      </c>
      <c r="E48" s="254">
        <f>IF($D$11="Calendar","December 31",IF($D$11="Fiscal","June 30",""))</f>
      </c>
      <c r="F48" s="244"/>
      <c r="H48" s="115"/>
      <c r="I48" s="115"/>
      <c r="J48" s="115"/>
    </row>
    <row r="49" spans="5:6" ht="12.75">
      <c r="E49" s="49" t="s">
        <v>166</v>
      </c>
      <c r="F49" s="6"/>
    </row>
  </sheetData>
  <sheetProtection password="F4ED" sheet="1" objects="1" scenarios="1"/>
  <mergeCells count="6">
    <mergeCell ref="E48:F48"/>
    <mergeCell ref="C5:K5"/>
    <mergeCell ref="D8:I8"/>
    <mergeCell ref="I11:K11"/>
    <mergeCell ref="E46:F46"/>
    <mergeCell ref="F21:I21"/>
  </mergeCells>
  <printOptions/>
  <pageMargins left="0.75" right="0.75" top="1" bottom="1" header="0.5" footer="0.5"/>
  <pageSetup fitToHeight="1" fitToWidth="1" horizontalDpi="1200" verticalDpi="1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Ford</dc:creator>
  <cp:keywords/>
  <dc:description/>
  <cp:lastModifiedBy>Nellesen, Ted [IDOM]</cp:lastModifiedBy>
  <cp:lastPrinted>2014-10-09T17:55:52Z</cp:lastPrinted>
  <dcterms:created xsi:type="dcterms:W3CDTF">1999-10-13T15:55:33Z</dcterms:created>
  <dcterms:modified xsi:type="dcterms:W3CDTF">2021-06-15T13:46:25Z</dcterms:modified>
  <cp:category/>
  <cp:version/>
  <cp:contentType/>
  <cp:contentStatus/>
</cp:coreProperties>
</file>